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4chu-sv21\国立中央青少年交流の家\中央共通\A09_研修支援受入\03.各種提出書類\10.利用団体票\HP掲載用\"/>
    </mc:Choice>
  </mc:AlternateContent>
  <xr:revisionPtr revIDLastSave="0" documentId="13_ncr:1_{D7A48559-9F92-4AF7-92D8-B36E706DFC49}" xr6:coauthVersionLast="47" xr6:coauthVersionMax="47" xr10:uidLastSave="{00000000-0000-0000-0000-000000000000}"/>
  <bookViews>
    <workbookView xWindow="28680" yWindow="-990" windowWidth="29040" windowHeight="15840" xr2:uid="{20A88353-540B-479C-B117-3155391FEE25}"/>
  </bookViews>
  <sheets>
    <sheet name="請求書分割用紙" sheetId="1" r:id="rId1"/>
    <sheet name="分割申請用紙記入例" sheetId="2" r:id="rId2"/>
  </sheets>
  <definedNames>
    <definedName name="_xlnm.Print_Area" localSheetId="0">請求書分割用紙!$A$1:$U$146</definedName>
    <definedName name="_xlnm.Print_Area" localSheetId="1">分割申請用紙記入例!$A$1:$U$146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2" l="1"/>
  <c r="S12" i="2"/>
  <c r="I13" i="2"/>
  <c r="S13" i="2"/>
  <c r="I14" i="2"/>
  <c r="Q20" i="2" s="1"/>
  <c r="C67" i="2" s="1"/>
  <c r="S14" i="2"/>
  <c r="I15" i="2"/>
  <c r="S15" i="2"/>
  <c r="I16" i="2"/>
  <c r="S16" i="2"/>
  <c r="I17" i="2"/>
  <c r="S17" i="2"/>
  <c r="S18" i="2"/>
  <c r="R26" i="2"/>
  <c r="Q30" i="2" s="1"/>
  <c r="I67" i="2" s="1"/>
  <c r="R27" i="2"/>
  <c r="R28" i="2"/>
  <c r="K37" i="2"/>
  <c r="S37" i="2"/>
  <c r="K39" i="2"/>
  <c r="K41" i="2"/>
  <c r="K43" i="2"/>
  <c r="K45" i="2"/>
  <c r="K47" i="2"/>
  <c r="K49" i="2"/>
  <c r="S49" i="2"/>
  <c r="K51" i="2"/>
  <c r="K53" i="2"/>
  <c r="S53" i="2"/>
  <c r="K55" i="2"/>
  <c r="S55" i="2"/>
  <c r="K57" i="2"/>
  <c r="S57" i="2"/>
  <c r="I70" i="2"/>
  <c r="I85" i="2"/>
  <c r="S85" i="2"/>
  <c r="I86" i="2"/>
  <c r="S86" i="2"/>
  <c r="I87" i="2"/>
  <c r="S87" i="2"/>
  <c r="I88" i="2"/>
  <c r="S88" i="2"/>
  <c r="I89" i="2"/>
  <c r="S89" i="2"/>
  <c r="I90" i="2"/>
  <c r="S90" i="2"/>
  <c r="S91" i="2"/>
  <c r="R99" i="2"/>
  <c r="R100" i="2"/>
  <c r="R101" i="2"/>
  <c r="Q103" i="2"/>
  <c r="I140" i="2" s="1"/>
  <c r="K110" i="2"/>
  <c r="S110" i="2"/>
  <c r="K112" i="2"/>
  <c r="K114" i="2"/>
  <c r="K116" i="2"/>
  <c r="K118" i="2"/>
  <c r="K120" i="2"/>
  <c r="K122" i="2"/>
  <c r="S122" i="2"/>
  <c r="K124" i="2"/>
  <c r="K126" i="2"/>
  <c r="S126" i="2"/>
  <c r="K128" i="2"/>
  <c r="S128" i="2"/>
  <c r="K130" i="2"/>
  <c r="S130" i="2"/>
  <c r="I143" i="2"/>
  <c r="I12" i="1"/>
  <c r="S12" i="1"/>
  <c r="I13" i="1"/>
  <c r="Q20" i="1" s="1"/>
  <c r="C67" i="1" s="1"/>
  <c r="O70" i="1" s="1"/>
  <c r="S13" i="1"/>
  <c r="I14" i="1"/>
  <c r="S14" i="1"/>
  <c r="I15" i="1"/>
  <c r="S15" i="1"/>
  <c r="I16" i="1"/>
  <c r="S16" i="1"/>
  <c r="I17" i="1"/>
  <c r="S17" i="1"/>
  <c r="S18" i="1"/>
  <c r="R26" i="1"/>
  <c r="Q30" i="1" s="1"/>
  <c r="I67" i="1" s="1"/>
  <c r="R27" i="1"/>
  <c r="R28" i="1"/>
  <c r="K37" i="1"/>
  <c r="S37" i="1"/>
  <c r="K39" i="1"/>
  <c r="Q62" i="1" s="1"/>
  <c r="O67" i="1" s="1"/>
  <c r="K41" i="1"/>
  <c r="K43" i="1"/>
  <c r="K45" i="1"/>
  <c r="K47" i="1"/>
  <c r="K49" i="1"/>
  <c r="S49" i="1"/>
  <c r="K51" i="1"/>
  <c r="K53" i="1"/>
  <c r="S53" i="1"/>
  <c r="K55" i="1"/>
  <c r="S55" i="1"/>
  <c r="K57" i="1"/>
  <c r="S57" i="1"/>
  <c r="I70" i="1"/>
  <c r="I85" i="1"/>
  <c r="S85" i="1"/>
  <c r="I86" i="1"/>
  <c r="S86" i="1"/>
  <c r="I87" i="1"/>
  <c r="Q93" i="1" s="1"/>
  <c r="C140" i="1" s="1"/>
  <c r="O143" i="1" s="1"/>
  <c r="S87" i="1"/>
  <c r="I88" i="1"/>
  <c r="S88" i="1"/>
  <c r="I89" i="1"/>
  <c r="S89" i="1"/>
  <c r="I90" i="1"/>
  <c r="S90" i="1"/>
  <c r="S91" i="1"/>
  <c r="R99" i="1"/>
  <c r="Q103" i="1" s="1"/>
  <c r="I140" i="1" s="1"/>
  <c r="R100" i="1"/>
  <c r="R101" i="1"/>
  <c r="K110" i="1"/>
  <c r="S110" i="1"/>
  <c r="K112" i="1"/>
  <c r="K114" i="1"/>
  <c r="K116" i="1"/>
  <c r="K118" i="1"/>
  <c r="Q135" i="1" s="1"/>
  <c r="O140" i="1" s="1"/>
  <c r="K120" i="1"/>
  <c r="K122" i="1"/>
  <c r="S122" i="1"/>
  <c r="K124" i="1"/>
  <c r="K126" i="1"/>
  <c r="S126" i="1"/>
  <c r="K128" i="1"/>
  <c r="S128" i="1"/>
  <c r="K130" i="1"/>
  <c r="S130" i="1"/>
  <c r="I143" i="1"/>
  <c r="Q93" i="2" l="1"/>
  <c r="C140" i="2" s="1"/>
  <c r="Q62" i="2"/>
  <c r="O67" i="2" s="1"/>
  <c r="Q135" i="2"/>
  <c r="O140" i="2" s="1"/>
  <c r="O70" i="2"/>
  <c r="O14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国立青少年教育振興機構</author>
  </authors>
  <commentList>
    <comment ref="O1" authorId="0" shapeId="0" xr:uid="{7AF0A3AA-1205-4649-9B2E-77C11E5467F0}">
      <text>
        <r>
          <rPr>
            <b/>
            <sz val="9"/>
            <color indexed="81"/>
            <rFont val="MS P ゴシック"/>
            <family val="3"/>
            <charset val="128"/>
          </rPr>
          <t>国立青少年教育振興機構:</t>
        </r>
        <r>
          <rPr>
            <sz val="9"/>
            <color indexed="81"/>
            <rFont val="MS P ゴシック"/>
            <family val="3"/>
            <charset val="128"/>
          </rPr>
          <t xml:space="preserve">
</t>
        </r>
        <r>
          <rPr>
            <b/>
            <sz val="9"/>
            <color indexed="81"/>
            <rFont val="MS P ゴシック"/>
            <family val="3"/>
            <charset val="128"/>
          </rPr>
          <t>３</t>
        </r>
        <r>
          <rPr>
            <b/>
            <sz val="12"/>
            <color indexed="81"/>
            <rFont val="MS P ゴシック"/>
            <family val="3"/>
            <charset val="128"/>
          </rPr>
          <t>分割以上される場合はシートを
コピーして作成してください。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<sst xmlns="http://schemas.openxmlformats.org/spreadsheetml/2006/main" count="694" uniqueCount="104">
  <si>
    <t>該当箇所の記入がすべて終わりましたら、退所日前日の代表者連絡会（16：30）の際に事務室にお持ちください。</t>
    <rPh sb="0" eb="2">
      <t>ガイトウ</t>
    </rPh>
    <rPh sb="2" eb="4">
      <t>カショ</t>
    </rPh>
    <rPh sb="5" eb="7">
      <t>キニュウ</t>
    </rPh>
    <rPh sb="11" eb="12">
      <t>オ</t>
    </rPh>
    <rPh sb="19" eb="22">
      <t>タイショビ</t>
    </rPh>
    <rPh sb="22" eb="24">
      <t>ゼンジツ</t>
    </rPh>
    <rPh sb="25" eb="31">
      <t>ダイヒョウシャレンラクカイ</t>
    </rPh>
    <rPh sb="39" eb="40">
      <t>サイ</t>
    </rPh>
    <rPh sb="41" eb="44">
      <t>ジムシツ</t>
    </rPh>
    <rPh sb="46" eb="47">
      <t>モ</t>
    </rPh>
    <phoneticPr fontId="2"/>
  </si>
  <si>
    <t>合計請求金額</t>
    <rPh sb="0" eb="2">
      <t>ゴウケイ</t>
    </rPh>
    <rPh sb="2" eb="4">
      <t>セイキュウ</t>
    </rPh>
    <rPh sb="4" eb="6">
      <t>キンガク</t>
    </rPh>
    <phoneticPr fontId="2"/>
  </si>
  <si>
    <t>）</t>
    <phoneticPr fontId="2"/>
  </si>
  <si>
    <t>枚　＝</t>
    <rPh sb="0" eb="1">
      <t>マイ</t>
    </rPh>
    <phoneticPr fontId="2"/>
  </si>
  <si>
    <t>×</t>
    <phoneticPr fontId="2"/>
  </si>
  <si>
    <t>140円</t>
    <rPh sb="3" eb="4">
      <t>エン</t>
    </rPh>
    <phoneticPr fontId="2"/>
  </si>
  <si>
    <t>コンビニ手数料</t>
    <rPh sb="4" eb="7">
      <t>テスウリョウ</t>
    </rPh>
    <phoneticPr fontId="2"/>
  </si>
  <si>
    <t>（＋</t>
    <phoneticPr fontId="2"/>
  </si>
  <si>
    <t>小計③</t>
    <phoneticPr fontId="2"/>
  </si>
  <si>
    <t>＋</t>
    <phoneticPr fontId="2"/>
  </si>
  <si>
    <t>小計②</t>
    <phoneticPr fontId="2"/>
  </si>
  <si>
    <t>小計①</t>
    <phoneticPr fontId="2"/>
  </si>
  <si>
    <t>【　　食堂現金支払い　　・　　コンビニ支払い　　・　　銀行振込　　】</t>
    <rPh sb="3" eb="5">
      <t>ショクドウ</t>
    </rPh>
    <rPh sb="5" eb="7">
      <t>ゲンキン</t>
    </rPh>
    <rPh sb="7" eb="9">
      <t>シハラ</t>
    </rPh>
    <rPh sb="19" eb="21">
      <t>シハラ</t>
    </rPh>
    <rPh sb="27" eb="31">
      <t>ギンコウフリコミ</t>
    </rPh>
    <phoneticPr fontId="2"/>
  </si>
  <si>
    <t>お支払方法</t>
    <rPh sb="1" eb="3">
      <t>シハライ</t>
    </rPh>
    <rPh sb="3" eb="5">
      <t>ホウホウ</t>
    </rPh>
    <phoneticPr fontId="2"/>
  </si>
  <si>
    <t>要保護・準要保護世帯
申請書チェック欄</t>
    <rPh sb="0" eb="3">
      <t>ヨウホゴ</t>
    </rPh>
    <rPh sb="4" eb="5">
      <t>ジュン</t>
    </rPh>
    <rPh sb="5" eb="8">
      <t>ヨウホゴ</t>
    </rPh>
    <rPh sb="8" eb="10">
      <t>セタイ</t>
    </rPh>
    <rPh sb="11" eb="14">
      <t>シンセイショ</t>
    </rPh>
    <rPh sb="18" eb="19">
      <t>ラン</t>
    </rPh>
    <phoneticPr fontId="2"/>
  </si>
  <si>
    <t>＝</t>
    <phoneticPr fontId="2"/>
  </si>
  <si>
    <t>名</t>
    <rPh sb="0" eb="1">
      <t>メイ</t>
    </rPh>
    <phoneticPr fontId="2"/>
  </si>
  <si>
    <t xml:space="preserve">  300円</t>
    <phoneticPr fontId="2"/>
  </si>
  <si>
    <t>　300円</t>
    <rPh sb="4" eb="5">
      <t>エン</t>
    </rPh>
    <phoneticPr fontId="2"/>
  </si>
  <si>
    <r>
      <t>要保護・準要保護世帯
（大人）</t>
    </r>
    <r>
      <rPr>
        <sz val="8"/>
        <rFont val="HG丸ｺﾞｼｯｸM-PRO"/>
        <family val="3"/>
        <charset val="128"/>
      </rPr>
      <t>※1</t>
    </r>
    <phoneticPr fontId="2"/>
  </si>
  <si>
    <r>
      <t xml:space="preserve">  600円</t>
    </r>
    <r>
      <rPr>
        <sz val="8"/>
        <rFont val="HG丸ｺﾞｼｯｸM-PRO"/>
        <family val="3"/>
        <charset val="128"/>
      </rPr>
      <t>※3</t>
    </r>
    <phoneticPr fontId="2"/>
  </si>
  <si>
    <r>
      <rPr>
        <sz val="16"/>
        <rFont val="HG丸ｺﾞｼｯｸM-PRO"/>
        <family val="3"/>
        <charset val="128"/>
      </rPr>
      <t>1,200円</t>
    </r>
    <r>
      <rPr>
        <sz val="8"/>
        <rFont val="HG丸ｺﾞｼｯｸM-PRO"/>
        <family val="3"/>
        <charset val="128"/>
      </rPr>
      <t>※2</t>
    </r>
    <rPh sb="5" eb="6">
      <t>エン</t>
    </rPh>
    <phoneticPr fontId="2"/>
  </si>
  <si>
    <t>1,200円</t>
    <rPh sb="5" eb="6">
      <t>エン</t>
    </rPh>
    <phoneticPr fontId="2"/>
  </si>
  <si>
    <t>2,500円</t>
    <rPh sb="5" eb="6">
      <t>エン</t>
    </rPh>
    <phoneticPr fontId="2"/>
  </si>
  <si>
    <t>大人
（一般）</t>
    <phoneticPr fontId="2"/>
  </si>
  <si>
    <r>
      <t>7,500円</t>
    </r>
    <r>
      <rPr>
        <sz val="12"/>
        <rFont val="HG丸ｺﾞｼｯｸM-PRO"/>
        <family val="3"/>
        <charset val="128"/>
      </rPr>
      <t xml:space="preserve">
  7泊以上定額</t>
    </r>
    <rPh sb="5" eb="6">
      <t>エン</t>
    </rPh>
    <phoneticPr fontId="2"/>
  </si>
  <si>
    <t>名</t>
    <phoneticPr fontId="2"/>
  </si>
  <si>
    <t xml:space="preserve">  600円</t>
    <phoneticPr fontId="2"/>
  </si>
  <si>
    <t>大人
（学生）</t>
    <rPh sb="4" eb="6">
      <t>ガクセイ</t>
    </rPh>
    <phoneticPr fontId="2"/>
  </si>
  <si>
    <r>
      <t>　900円</t>
    </r>
    <r>
      <rPr>
        <sz val="12"/>
        <rFont val="HG丸ｺﾞｼｯｸM-PRO"/>
        <family val="3"/>
        <charset val="128"/>
      </rPr>
      <t xml:space="preserve">
  4泊以上定額</t>
    </r>
    <rPh sb="4" eb="5">
      <t>エン</t>
    </rPh>
    <phoneticPr fontId="2"/>
  </si>
  <si>
    <r>
      <t>要保護・準要保護世帯
（小～高）</t>
    </r>
    <r>
      <rPr>
        <sz val="8"/>
        <rFont val="HG丸ｺﾞｼｯｸM-PRO"/>
        <family val="3"/>
        <charset val="128"/>
      </rPr>
      <t>※1</t>
    </r>
    <phoneticPr fontId="2"/>
  </si>
  <si>
    <r>
      <t>1,800円</t>
    </r>
    <r>
      <rPr>
        <sz val="12"/>
        <rFont val="HG丸ｺﾞｼｯｸM-PRO"/>
        <family val="3"/>
        <charset val="128"/>
      </rPr>
      <t xml:space="preserve">
  4泊以上定額</t>
    </r>
    <rPh sb="5" eb="6">
      <t>エン</t>
    </rPh>
    <phoneticPr fontId="2"/>
  </si>
  <si>
    <t>　600円</t>
    <rPh sb="4" eb="5">
      <t>エン</t>
    </rPh>
    <phoneticPr fontId="2"/>
  </si>
  <si>
    <t>子供
（小～高）</t>
    <rPh sb="0" eb="2">
      <t>コドモ</t>
    </rPh>
    <rPh sb="4" eb="5">
      <t>ショウ</t>
    </rPh>
    <rPh sb="6" eb="7">
      <t>コウ</t>
    </rPh>
    <phoneticPr fontId="2"/>
  </si>
  <si>
    <r>
      <t xml:space="preserve">　900円
</t>
    </r>
    <r>
      <rPr>
        <sz val="12"/>
        <rFont val="HG丸ｺﾞｼｯｸM-PRO"/>
        <family val="3"/>
        <charset val="128"/>
      </rPr>
      <t xml:space="preserve">  </t>
    </r>
    <r>
      <rPr>
        <sz val="11"/>
        <rFont val="HG丸ｺﾞｼｯｸM-PRO"/>
        <family val="3"/>
        <charset val="128"/>
      </rPr>
      <t>4泊以上定額</t>
    </r>
    <rPh sb="4" eb="5">
      <t>エン</t>
    </rPh>
    <rPh sb="9" eb="12">
      <t>ハクイジョウ</t>
    </rPh>
    <rPh sb="12" eb="14">
      <t>テイガク</t>
    </rPh>
    <phoneticPr fontId="2"/>
  </si>
  <si>
    <t>300円</t>
    <rPh sb="3" eb="4">
      <t>エン</t>
    </rPh>
    <phoneticPr fontId="2"/>
  </si>
  <si>
    <t>300円</t>
    <phoneticPr fontId="2"/>
  </si>
  <si>
    <t>幼児
（年少以上）</t>
    <phoneticPr fontId="2"/>
  </si>
  <si>
    <t>合計金額</t>
    <rPh sb="0" eb="4">
      <t>ゴウケイキンガク</t>
    </rPh>
    <phoneticPr fontId="2"/>
  </si>
  <si>
    <t>延べ宿泊数</t>
    <rPh sb="0" eb="1">
      <t>ノ</t>
    </rPh>
    <rPh sb="2" eb="5">
      <t>シュクハクスウ</t>
    </rPh>
    <phoneticPr fontId="2"/>
  </si>
  <si>
    <t>金額</t>
    <rPh sb="0" eb="2">
      <t>キンガク</t>
    </rPh>
    <phoneticPr fontId="2"/>
  </si>
  <si>
    <t>テント</t>
    <phoneticPr fontId="2"/>
  </si>
  <si>
    <t>本館（規定料金 / 期間中定額料金）</t>
    <phoneticPr fontId="2"/>
  </si>
  <si>
    <t>利用区分</t>
    <rPh sb="0" eb="2">
      <t>リヨウ</t>
    </rPh>
    <rPh sb="2" eb="4">
      <t>クブン</t>
    </rPh>
    <phoneticPr fontId="2"/>
  </si>
  <si>
    <t>宿泊施設使用料</t>
    <rPh sb="0" eb="2">
      <t>シュクハク</t>
    </rPh>
    <rPh sb="2" eb="4">
      <t>シセツ</t>
    </rPh>
    <rPh sb="4" eb="6">
      <t>シヨウ</t>
    </rPh>
    <rPh sb="6" eb="7">
      <t>リョウ</t>
    </rPh>
    <phoneticPr fontId="2"/>
  </si>
  <si>
    <t>1,630円　×</t>
    <rPh sb="5" eb="6">
      <t>エン</t>
    </rPh>
    <phoneticPr fontId="2"/>
  </si>
  <si>
    <t>講師室（一般団体）</t>
    <rPh sb="4" eb="6">
      <t>イッパン</t>
    </rPh>
    <phoneticPr fontId="2"/>
  </si>
  <si>
    <t>1,220円　×</t>
    <rPh sb="5" eb="6">
      <t>エン</t>
    </rPh>
    <phoneticPr fontId="2"/>
  </si>
  <si>
    <t>講師室（青少年団体）</t>
    <rPh sb="4" eb="7">
      <t>セイショウネン</t>
    </rPh>
    <rPh sb="7" eb="9">
      <t>ダンタイ</t>
    </rPh>
    <phoneticPr fontId="2"/>
  </si>
  <si>
    <t>泊 ＝</t>
    <rPh sb="0" eb="1">
      <t>ハク</t>
    </rPh>
    <phoneticPr fontId="2"/>
  </si>
  <si>
    <t>室</t>
    <rPh sb="0" eb="1">
      <t>シツ</t>
    </rPh>
    <phoneticPr fontId="2"/>
  </si>
  <si>
    <t>1,630円</t>
    <rPh sb="5" eb="6">
      <t>エン</t>
    </rPh>
    <phoneticPr fontId="2"/>
  </si>
  <si>
    <t>950円　×</t>
    <rPh sb="3" eb="4">
      <t>エン</t>
    </rPh>
    <phoneticPr fontId="2"/>
  </si>
  <si>
    <t>あかまつ・つつじ個室</t>
    <rPh sb="8" eb="10">
      <t>コシツ</t>
    </rPh>
    <phoneticPr fontId="2"/>
  </si>
  <si>
    <t>1,220円</t>
    <rPh sb="5" eb="6">
      <t>エン</t>
    </rPh>
    <phoneticPr fontId="2"/>
  </si>
  <si>
    <t xml:space="preserve">   950円</t>
    <rPh sb="6" eb="7">
      <t>エン</t>
    </rPh>
    <phoneticPr fontId="2"/>
  </si>
  <si>
    <t>料金</t>
    <rPh sb="0" eb="2">
      <t>リョウキン</t>
    </rPh>
    <phoneticPr fontId="2"/>
  </si>
  <si>
    <t>宿泊室名</t>
    <rPh sb="0" eb="3">
      <t>シュクハクシツ</t>
    </rPh>
    <rPh sb="3" eb="4">
      <t>メイ</t>
    </rPh>
    <phoneticPr fontId="2"/>
  </si>
  <si>
    <t>講師室</t>
    <rPh sb="0" eb="2">
      <t>コウシ</t>
    </rPh>
    <rPh sb="2" eb="3">
      <t>シツ</t>
    </rPh>
    <phoneticPr fontId="2"/>
  </si>
  <si>
    <t>※1 ログハウス、柔・剣道場、体育館、ユースハウス</t>
    <rPh sb="9" eb="10">
      <t>ジュウ</t>
    </rPh>
    <rPh sb="11" eb="14">
      <t>ケンドウジョウ</t>
    </rPh>
    <rPh sb="15" eb="18">
      <t>タイイクカン</t>
    </rPh>
    <phoneticPr fontId="2"/>
  </si>
  <si>
    <t>300円 / 1人・1回</t>
    <rPh sb="3" eb="4">
      <t>エン</t>
    </rPh>
    <rPh sb="8" eb="9">
      <t>ヒト</t>
    </rPh>
    <rPh sb="11" eb="12">
      <t>カイ</t>
    </rPh>
    <phoneticPr fontId="2"/>
  </si>
  <si>
    <r>
      <t>シャワー使用料</t>
    </r>
    <r>
      <rPr>
        <sz val="9"/>
        <rFont val="HG丸ｺﾞｼｯｸM-PRO"/>
        <family val="3"/>
        <charset val="128"/>
      </rPr>
      <t>　※1</t>
    </r>
    <rPh sb="4" eb="7">
      <t>シヨウリョウ</t>
    </rPh>
    <phoneticPr fontId="2"/>
  </si>
  <si>
    <t>100円 / 1人・1回</t>
    <rPh sb="3" eb="4">
      <t>エン</t>
    </rPh>
    <rPh sb="8" eb="9">
      <t>ヒト</t>
    </rPh>
    <rPh sb="11" eb="12">
      <t>カイ</t>
    </rPh>
    <phoneticPr fontId="2"/>
  </si>
  <si>
    <t>野外炊事用具使用料</t>
    <rPh sb="0" eb="4">
      <t>ヤガイスイジ</t>
    </rPh>
    <rPh sb="4" eb="9">
      <t>ヨウグシヨウリョウ</t>
    </rPh>
    <phoneticPr fontId="2"/>
  </si>
  <si>
    <t>10,000円 / 参加者1名・1日</t>
    <rPh sb="6" eb="7">
      <t>エン</t>
    </rPh>
    <rPh sb="10" eb="13">
      <t>サンカシャ</t>
    </rPh>
    <rPh sb="14" eb="15">
      <t>メイ</t>
    </rPh>
    <rPh sb="17" eb="18">
      <t>ニチ</t>
    </rPh>
    <phoneticPr fontId="2"/>
  </si>
  <si>
    <t>スポットクーラー</t>
    <phoneticPr fontId="2"/>
  </si>
  <si>
    <t>5,000円 / 参加者1名・3時間</t>
    <rPh sb="5" eb="6">
      <t>エン</t>
    </rPh>
    <rPh sb="9" eb="12">
      <t>サンカシャ</t>
    </rPh>
    <rPh sb="13" eb="14">
      <t>メイ</t>
    </rPh>
    <rPh sb="16" eb="18">
      <t>ジカン</t>
    </rPh>
    <phoneticPr fontId="2"/>
  </si>
  <si>
    <t>プロジェクト
アドベンチャー</t>
    <phoneticPr fontId="2"/>
  </si>
  <si>
    <t>ジェットヒーター</t>
    <phoneticPr fontId="2"/>
  </si>
  <si>
    <t>9,000円 / 1回の指導につき</t>
    <rPh sb="5" eb="6">
      <t>エン</t>
    </rPh>
    <rPh sb="10" eb="11">
      <t>カイ</t>
    </rPh>
    <rPh sb="12" eb="14">
      <t>シドウ</t>
    </rPh>
    <phoneticPr fontId="2"/>
  </si>
  <si>
    <t>富士山講話</t>
    <rPh sb="0" eb="3">
      <t>フジサン</t>
    </rPh>
    <rPh sb="3" eb="5">
      <t>コウワ</t>
    </rPh>
    <phoneticPr fontId="2"/>
  </si>
  <si>
    <t>プロジェクタ</t>
    <phoneticPr fontId="2"/>
  </si>
  <si>
    <t>71,000円 / 研修指導員1人</t>
    <rPh sb="6" eb="7">
      <t>エン</t>
    </rPh>
    <rPh sb="10" eb="12">
      <t>ケンシュウ</t>
    </rPh>
    <rPh sb="12" eb="15">
      <t>シドウイン</t>
    </rPh>
    <rPh sb="16" eb="17">
      <t>ニン</t>
    </rPh>
    <phoneticPr fontId="2"/>
  </si>
  <si>
    <t>富士登山（1泊2日）</t>
    <rPh sb="0" eb="4">
      <t>フジトザン</t>
    </rPh>
    <rPh sb="6" eb="7">
      <t>ハク</t>
    </rPh>
    <rPh sb="8" eb="9">
      <t>ニチ</t>
    </rPh>
    <phoneticPr fontId="2"/>
  </si>
  <si>
    <t>ごみ処理費用</t>
    <rPh sb="2" eb="6">
      <t>ショリヒヨウ</t>
    </rPh>
    <phoneticPr fontId="2"/>
  </si>
  <si>
    <t>36,000円 / 研修指導員1人</t>
    <rPh sb="6" eb="7">
      <t>エン</t>
    </rPh>
    <rPh sb="10" eb="12">
      <t>ケンシュウ</t>
    </rPh>
    <rPh sb="12" eb="15">
      <t>シドウイン</t>
    </rPh>
    <rPh sb="16" eb="17">
      <t>ニン</t>
    </rPh>
    <phoneticPr fontId="2"/>
  </si>
  <si>
    <t>富士山麓トレッキング</t>
    <rPh sb="0" eb="4">
      <t>フジサンロク</t>
    </rPh>
    <phoneticPr fontId="2"/>
  </si>
  <si>
    <t>貸出テント</t>
    <rPh sb="0" eb="2">
      <t>カシダシ</t>
    </rPh>
    <phoneticPr fontId="2"/>
  </si>
  <si>
    <t>9,000円 / 研修指導員1人</t>
    <rPh sb="5" eb="6">
      <t>エン</t>
    </rPh>
    <rPh sb="9" eb="14">
      <t>ケンシュウシドウイン</t>
    </rPh>
    <rPh sb="15" eb="16">
      <t>ニン</t>
    </rPh>
    <phoneticPr fontId="2"/>
  </si>
  <si>
    <t>木工体験</t>
    <rPh sb="0" eb="4">
      <t>モッコウタイケン</t>
    </rPh>
    <phoneticPr fontId="2"/>
  </si>
  <si>
    <t>計</t>
    <rPh sb="0" eb="1">
      <t>ケイ</t>
    </rPh>
    <phoneticPr fontId="2"/>
  </si>
  <si>
    <t>個数
・
回数</t>
    <rPh sb="0" eb="2">
      <t>コスウ</t>
    </rPh>
    <rPh sb="5" eb="7">
      <t>カイスウ</t>
    </rPh>
    <phoneticPr fontId="2"/>
  </si>
  <si>
    <t>使用料単価</t>
    <rPh sb="0" eb="2">
      <t>シヨウ</t>
    </rPh>
    <rPh sb="2" eb="3">
      <t>リョウ</t>
    </rPh>
    <rPh sb="3" eb="5">
      <t>タンカ</t>
    </rPh>
    <phoneticPr fontId="2"/>
  </si>
  <si>
    <t>品目</t>
    <rPh sb="0" eb="2">
      <t>ヒンモク</t>
    </rPh>
    <phoneticPr fontId="2"/>
  </si>
  <si>
    <t>人数</t>
    <rPh sb="0" eb="2">
      <t>ニンズウ</t>
    </rPh>
    <phoneticPr fontId="2"/>
  </si>
  <si>
    <t>指導料単価</t>
    <rPh sb="0" eb="5">
      <t>シドウリョウタンカ</t>
    </rPh>
    <phoneticPr fontId="2"/>
  </si>
  <si>
    <t>物品使用料</t>
    <rPh sb="0" eb="5">
      <t>ブッピンシヨウリョウ</t>
    </rPh>
    <phoneticPr fontId="2"/>
  </si>
  <si>
    <t>特定研修活動実施経費</t>
    <rPh sb="0" eb="2">
      <t>トクテイ</t>
    </rPh>
    <rPh sb="2" eb="4">
      <t>ケンシュウ</t>
    </rPh>
    <rPh sb="4" eb="6">
      <t>カツドウ</t>
    </rPh>
    <rPh sb="6" eb="8">
      <t>ジッシ</t>
    </rPh>
    <rPh sb="8" eb="10">
      <t>ケイヒ</t>
    </rPh>
    <phoneticPr fontId="2"/>
  </si>
  <si>
    <t>請求書宛名</t>
    <rPh sb="0" eb="5">
      <t>セイキュウショアテナ</t>
    </rPh>
    <phoneticPr fontId="2"/>
  </si>
  <si>
    <t>太枠内をご記入ください。</t>
    <rPh sb="0" eb="2">
      <t>フトワク</t>
    </rPh>
    <rPh sb="2" eb="3">
      <t>ナイ</t>
    </rPh>
    <rPh sb="5" eb="7">
      <t>キニュウ</t>
    </rPh>
    <phoneticPr fontId="2"/>
  </si>
  <si>
    <t>・請求書の分割が必要な場合は宛名をご記入の上、宿泊利用人数、指導者人数、使用した有料個室数・物品使用数、支払方法をご記入ください。
・請求書には、1行目に「団体名」、2行目に「ご指定の宛名」が印字されます。
・団体に同行しているカメラマン、添乗員、ドライバー、看護師等の分も忘れずにご記入ください。
・振り込みを希望する場合、分割後の口座はすべて異なります。分割されるごとに振込手数料が発生いたしますのでご承知おきください。</t>
    <phoneticPr fontId="2"/>
  </si>
  <si>
    <t>請求書分割申請用紙</t>
    <rPh sb="0" eb="3">
      <t>セイキュウショ</t>
    </rPh>
    <rPh sb="3" eb="9">
      <t>ブンカツシンセイヨウシ</t>
    </rPh>
    <phoneticPr fontId="2"/>
  </si>
  <si>
    <t xml:space="preserve">
　　　　分割目  / 　　　分割中</t>
    <rPh sb="5" eb="7">
      <t>ブンカツ</t>
    </rPh>
    <rPh sb="7" eb="8">
      <t>メ</t>
    </rPh>
    <rPh sb="15" eb="18">
      <t>ブンカツチュウ</t>
    </rPh>
    <phoneticPr fontId="2"/>
  </si>
  <si>
    <t>スポーツクラブ　（指導者分）</t>
    <rPh sb="9" eb="13">
      <t>シドウシャブン</t>
    </rPh>
    <phoneticPr fontId="2"/>
  </si>
  <si>
    <r>
      <t xml:space="preserve">
　　　</t>
    </r>
    <r>
      <rPr>
        <u/>
        <sz val="16"/>
        <color rgb="FFFF0000"/>
        <rFont val="HG丸ｺﾞｼｯｸM-PRO"/>
        <family val="3"/>
        <charset val="128"/>
      </rPr>
      <t>１</t>
    </r>
    <r>
      <rPr>
        <u/>
        <sz val="16"/>
        <rFont val="HG丸ｺﾞｼｯｸM-PRO"/>
        <family val="3"/>
        <charset val="128"/>
      </rPr>
      <t>　分割目  / 　　</t>
    </r>
    <r>
      <rPr>
        <u/>
        <sz val="16"/>
        <color rgb="FFFF0000"/>
        <rFont val="HG丸ｺﾞｼｯｸM-PRO"/>
        <family val="3"/>
        <charset val="128"/>
      </rPr>
      <t>２</t>
    </r>
    <r>
      <rPr>
        <u/>
        <sz val="16"/>
        <rFont val="HG丸ｺﾞｼｯｸM-PRO"/>
        <family val="3"/>
        <charset val="128"/>
      </rPr>
      <t>　分割中</t>
    </r>
    <rPh sb="6" eb="8">
      <t>ブンカツ</t>
    </rPh>
    <rPh sb="8" eb="9">
      <t>メ</t>
    </rPh>
    <rPh sb="17" eb="20">
      <t>ブンカツチュウ</t>
    </rPh>
    <phoneticPr fontId="2"/>
  </si>
  <si>
    <t>スポーツクラブ　（生徒分）</t>
    <rPh sb="9" eb="11">
      <t>セイト</t>
    </rPh>
    <rPh sb="11" eb="12">
      <t>ブン</t>
    </rPh>
    <phoneticPr fontId="2"/>
  </si>
  <si>
    <r>
      <t xml:space="preserve">
　　　</t>
    </r>
    <r>
      <rPr>
        <u/>
        <sz val="16"/>
        <color rgb="FFFF0000"/>
        <rFont val="HG丸ｺﾞｼｯｸM-PRO"/>
        <family val="3"/>
        <charset val="128"/>
      </rPr>
      <t>２</t>
    </r>
    <r>
      <rPr>
        <u/>
        <sz val="16"/>
        <rFont val="HG丸ｺﾞｼｯｸM-PRO"/>
        <family val="3"/>
        <charset val="128"/>
      </rPr>
      <t>　分割目  / 　　</t>
    </r>
    <r>
      <rPr>
        <u/>
        <sz val="16"/>
        <color rgb="FFFF0000"/>
        <rFont val="HG丸ｺﾞｼｯｸM-PRO"/>
        <family val="3"/>
        <charset val="128"/>
      </rPr>
      <t>２</t>
    </r>
    <r>
      <rPr>
        <u/>
        <sz val="16"/>
        <rFont val="HG丸ｺﾞｼｯｸM-PRO"/>
        <family val="3"/>
        <charset val="128"/>
      </rPr>
      <t>　分割中</t>
    </r>
    <rPh sb="6" eb="8">
      <t>ブンカツ</t>
    </rPh>
    <rPh sb="8" eb="9">
      <t>メ</t>
    </rPh>
    <rPh sb="17" eb="20">
      <t>ブンカツチュウ</t>
    </rPh>
    <phoneticPr fontId="2"/>
  </si>
  <si>
    <t>※1 特別な配慮が必要な子供向けの活動を行う団体も同様。（要事前申請）
※2 7泊以上かつ30人以上の団体。大人が1名であっても適用。
※3 青少年団体として利用する場合。</t>
    <rPh sb="3" eb="5">
      <t>トクベツ</t>
    </rPh>
    <rPh sb="6" eb="8">
      <t>ハイリョ</t>
    </rPh>
    <rPh sb="9" eb="11">
      <t>ヒツヨウ</t>
    </rPh>
    <rPh sb="12" eb="14">
      <t>コドモ</t>
    </rPh>
    <rPh sb="14" eb="15">
      <t>ム</t>
    </rPh>
    <rPh sb="17" eb="19">
      <t>カツドウ</t>
    </rPh>
    <rPh sb="20" eb="21">
      <t>オコナ</t>
    </rPh>
    <rPh sb="22" eb="24">
      <t>ダンタイ</t>
    </rPh>
    <rPh sb="25" eb="27">
      <t>ドウヨウ</t>
    </rPh>
    <rPh sb="29" eb="30">
      <t>ヨウ</t>
    </rPh>
    <rPh sb="30" eb="34">
      <t>ジゼンシンセイ</t>
    </rPh>
    <rPh sb="54" eb="56">
      <t>オトナ</t>
    </rPh>
    <rPh sb="58" eb="59">
      <t>メイ</t>
    </rPh>
    <rPh sb="64" eb="66">
      <t>テキヨウ</t>
    </rPh>
    <phoneticPr fontId="2"/>
  </si>
  <si>
    <t>※1 特別な配慮が必要な子供向けの活動を行う団体も同様。（要事前申請）
※2 7泊以上かつ30人以上の団体。大人が1名であっても適用。
※3 青少年団体として利用する場合。</t>
    <rPh sb="3" eb="5">
      <t>トクベツ</t>
    </rPh>
    <rPh sb="6" eb="8">
      <t>ハイリョ</t>
    </rPh>
    <rPh sb="9" eb="11">
      <t>ヒツヨウ</t>
    </rPh>
    <rPh sb="12" eb="14">
      <t>コドモ</t>
    </rPh>
    <rPh sb="14" eb="15">
      <t>ム</t>
    </rPh>
    <rPh sb="17" eb="19">
      <t>カツドウ</t>
    </rPh>
    <rPh sb="20" eb="21">
      <t>オコナ</t>
    </rPh>
    <rPh sb="22" eb="24">
      <t>ダンタイ</t>
    </rPh>
    <rPh sb="25" eb="27">
      <t>ドウヨウ</t>
    </rPh>
    <rPh sb="29" eb="34">
      <t>ヨウジゼンシンセイ</t>
    </rPh>
    <rPh sb="54" eb="56">
      <t>オトナ</t>
    </rPh>
    <rPh sb="58" eb="59">
      <t>メイ</t>
    </rPh>
    <rPh sb="64" eb="66">
      <t>テキヨウ</t>
    </rPh>
    <phoneticPr fontId="2"/>
  </si>
  <si>
    <r>
      <t xml:space="preserve">500円 / </t>
    </r>
    <r>
      <rPr>
        <sz val="11"/>
        <rFont val="HG丸ｺﾞｼｯｸM-PRO"/>
        <family val="3"/>
        <charset val="128"/>
      </rPr>
      <t>1張(期間中)</t>
    </r>
    <rPh sb="3" eb="4">
      <t>エン</t>
    </rPh>
    <rPh sb="8" eb="9">
      <t>ハ</t>
    </rPh>
    <rPh sb="10" eb="13">
      <t>キカンチュウ</t>
    </rPh>
    <phoneticPr fontId="2"/>
  </si>
  <si>
    <t xml:space="preserve">300円 (45L) / 1枚 </t>
    <rPh sb="3" eb="4">
      <t>エン</t>
    </rPh>
    <rPh sb="14" eb="15">
      <t>マイ</t>
    </rPh>
    <phoneticPr fontId="2"/>
  </si>
  <si>
    <t>200円 / １台(期間中)</t>
    <rPh sb="3" eb="4">
      <t>エン</t>
    </rPh>
    <rPh sb="8" eb="9">
      <t>ダイ</t>
    </rPh>
    <rPh sb="10" eb="13">
      <t>キカンチュウ</t>
    </rPh>
    <phoneticPr fontId="2"/>
  </si>
  <si>
    <t xml:space="preserve">        4,000円 / 3時間1台</t>
    <rPh sb="13" eb="14">
      <t>エン</t>
    </rPh>
    <rPh sb="18" eb="20">
      <t>ジカン</t>
    </rPh>
    <rPh sb="21" eb="22">
      <t>ダイ</t>
    </rPh>
    <phoneticPr fontId="2"/>
  </si>
  <si>
    <t xml:space="preserve">   2,000円 / 1台(期間中)</t>
    <rPh sb="8" eb="9">
      <t>エン</t>
    </rPh>
    <rPh sb="13" eb="14">
      <t>ダイ</t>
    </rPh>
    <rPh sb="15" eb="18">
      <t>キカンチュウ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</si>
</sst>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8">
    <font>
      <sz val="11"/>
      <name val="ＭＳ Ｐゴシック"/>
      <family val="3"/>
      <charset val="128"/>
    </font>
    <font>
      <sz val="11"/>
      <name val="HG丸ｺﾞｼｯｸM-PRO"/>
      <family val="3"/>
      <charset val="128"/>
    </font>
    <font>
      <sz val="6"/>
      <name val="ＭＳ Ｐゴシック"/>
      <family val="3"/>
      <charset val="128"/>
    </font>
    <font>
      <sz val="10.5"/>
      <name val="HG丸ｺﾞｼｯｸM-PRO"/>
      <family val="3"/>
      <charset val="128"/>
    </font>
    <font>
      <sz val="12"/>
      <name val="HG丸ｺﾞｼｯｸM-PRO"/>
      <family val="3"/>
      <charset val="128"/>
    </font>
    <font>
      <b/>
      <sz val="15"/>
      <name val="HG丸ｺﾞｼｯｸM-PRO"/>
      <family val="3"/>
      <charset val="128"/>
    </font>
    <font>
      <b/>
      <sz val="16"/>
      <name val="HG丸ｺﾞｼｯｸM-PRO"/>
      <family val="3"/>
      <charset val="128"/>
    </font>
    <font>
      <sz val="9"/>
      <name val="HG丸ｺﾞｼｯｸM-PRO"/>
      <family val="3"/>
      <charset val="128"/>
    </font>
    <font>
      <sz val="16"/>
      <name val="HG丸ｺﾞｼｯｸM-PRO"/>
      <family val="3"/>
      <charset val="128"/>
    </font>
    <font>
      <sz val="14"/>
      <name val="HG丸ｺﾞｼｯｸM-PRO"/>
      <family val="3"/>
      <charset val="128"/>
    </font>
    <font>
      <b/>
      <sz val="24"/>
      <name val="HG丸ｺﾞｼｯｸM-PRO"/>
      <family val="3"/>
      <charset val="128"/>
    </font>
    <font>
      <b/>
      <sz val="14"/>
      <name val="HG丸ｺﾞｼｯｸM-PRO"/>
      <family val="3"/>
      <charset val="128"/>
    </font>
    <font>
      <b/>
      <sz val="20"/>
      <name val="HG丸ｺﾞｼｯｸM-PRO"/>
      <family val="3"/>
      <charset val="128"/>
    </font>
    <font>
      <b/>
      <sz val="11"/>
      <name val="HG丸ｺﾞｼｯｸM-PRO"/>
      <family val="3"/>
      <charset val="128"/>
    </font>
    <font>
      <b/>
      <sz val="12"/>
      <name val="HG丸ｺﾞｼｯｸM-PRO"/>
      <family val="3"/>
      <charset val="128"/>
    </font>
    <font>
      <sz val="8"/>
      <name val="HG丸ｺﾞｼｯｸM-PRO"/>
      <family val="3"/>
      <charset val="128"/>
    </font>
    <font>
      <sz val="15"/>
      <name val="HG丸ｺﾞｼｯｸM-PRO"/>
      <family val="3"/>
      <charset val="128"/>
    </font>
    <font>
      <sz val="10"/>
      <name val="HG丸ｺﾞｼｯｸM-PRO"/>
      <family val="3"/>
      <charset val="128"/>
    </font>
    <font>
      <sz val="13.5"/>
      <name val="HG丸ｺﾞｼｯｸM-PRO"/>
      <family val="3"/>
      <charset val="128"/>
    </font>
    <font>
      <b/>
      <sz val="26"/>
      <name val="HG丸ｺﾞｼｯｸM-PRO"/>
      <family val="3"/>
      <charset val="128"/>
    </font>
    <font>
      <u/>
      <sz val="16"/>
      <name val="HG丸ｺﾞｼｯｸM-PRO"/>
      <family val="3"/>
      <charset val="128"/>
    </font>
    <font>
      <sz val="16"/>
      <color rgb="FFFF0000"/>
      <name val="HG丸ｺﾞｼｯｸM-PRO"/>
      <family val="3"/>
      <charset val="128"/>
    </font>
    <font>
      <u/>
      <sz val="16"/>
      <color rgb="FFFF0000"/>
      <name val="HG丸ｺﾞｼｯｸM-PRO"/>
      <family val="3"/>
      <charset val="128"/>
    </font>
    <font>
      <sz val="14"/>
      <color rgb="FFFF0000"/>
      <name val="HG丸ｺﾞｼｯｸM-PRO"/>
      <family val="3"/>
      <charset val="128"/>
    </font>
    <font>
      <sz val="9"/>
      <color indexed="81"/>
      <name val="MS P ゴシック"/>
      <family val="3"/>
      <charset val="128"/>
    </font>
    <font>
      <b/>
      <sz val="9"/>
      <color indexed="81"/>
      <name val="MS P ゴシック"/>
      <family val="3"/>
      <charset val="128"/>
    </font>
    <font>
      <b/>
      <sz val="20"/>
      <color rgb="FFFF0000"/>
      <name val="HG丸ｺﾞｼｯｸM-PRO"/>
      <family val="3"/>
      <charset val="128"/>
    </font>
    <font>
      <b/>
      <sz val="12"/>
      <color indexed="81"/>
      <name val="MS P ゴシック"/>
      <family val="3"/>
      <charset val="128"/>
    </font>
  </fonts>
  <fills count="5">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7" tint="0.59999389629810485"/>
        <bgColor indexed="64"/>
      </patternFill>
    </fill>
  </fills>
  <borders count="7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diagonalUp="1">
      <left/>
      <right style="medium">
        <color indexed="64"/>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top/>
      <bottom style="medium">
        <color indexed="64"/>
      </bottom>
      <diagonal style="thin">
        <color indexed="64"/>
      </diagonal>
    </border>
    <border>
      <left style="medium">
        <color indexed="64"/>
      </left>
      <right/>
      <top/>
      <bottom/>
      <diagonal/>
    </border>
    <border diagonalUp="1">
      <left/>
      <right style="medium">
        <color indexed="64"/>
      </right>
      <top/>
      <bottom/>
      <diagonal style="thin">
        <color indexed="64"/>
      </diagonal>
    </border>
    <border diagonalUp="1">
      <left/>
      <right/>
      <top/>
      <bottom/>
      <diagonal style="thin">
        <color indexed="64"/>
      </diagonal>
    </border>
    <border diagonalUp="1">
      <left style="medium">
        <color indexed="64"/>
      </left>
      <right/>
      <top/>
      <bottom/>
      <diagonal style="thin">
        <color indexed="64"/>
      </diagonal>
    </border>
    <border>
      <left/>
      <right style="medium">
        <color indexed="64"/>
      </right>
      <top/>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thin">
        <color indexed="64"/>
      </right>
      <top style="medium">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bottom style="hair">
        <color indexed="64"/>
      </bottom>
      <diagonal/>
    </border>
    <border>
      <left/>
      <right style="thin">
        <color indexed="64"/>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40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shrinkToFit="1"/>
    </xf>
    <xf numFmtId="0" fontId="4" fillId="0" borderId="0" xfId="0" applyFont="1" applyAlignment="1">
      <alignment vertical="center"/>
    </xf>
    <xf numFmtId="0" fontId="4" fillId="0" borderId="0" xfId="0" applyFont="1" applyAlignment="1">
      <alignment vertical="center" shrinkToFit="1"/>
    </xf>
    <xf numFmtId="0" fontId="7" fillId="0" borderId="0" xfId="0" applyFont="1" applyAlignment="1">
      <alignment vertical="center" shrinkToFit="1"/>
    </xf>
    <xf numFmtId="0" fontId="8" fillId="0" borderId="0" xfId="0" applyFont="1" applyAlignment="1">
      <alignment vertical="center"/>
    </xf>
    <xf numFmtId="0" fontId="8"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9" fillId="0" borderId="0" xfId="0" applyFont="1" applyAlignment="1">
      <alignment vertical="center"/>
    </xf>
    <xf numFmtId="0" fontId="10" fillId="0" borderId="0" xfId="0" applyFont="1" applyAlignment="1">
      <alignment horizontal="center" vertical="center"/>
    </xf>
    <xf numFmtId="0" fontId="9" fillId="0" borderId="0" xfId="0" applyFont="1" applyAlignment="1">
      <alignment horizontal="left" vertical="center"/>
    </xf>
    <xf numFmtId="0" fontId="11" fillId="0" borderId="0" xfId="0" applyFont="1" applyAlignment="1">
      <alignment vertical="center"/>
    </xf>
    <xf numFmtId="0" fontId="10" fillId="0" borderId="0" xfId="0" applyFont="1" applyAlignment="1">
      <alignment vertical="center"/>
    </xf>
    <xf numFmtId="0" fontId="5" fillId="0" borderId="0" xfId="0" applyFont="1" applyAlignment="1">
      <alignment horizontal="center" vertical="center"/>
    </xf>
    <xf numFmtId="0" fontId="1" fillId="0" borderId="0" xfId="0" applyFont="1" applyAlignment="1">
      <alignment vertical="top" wrapText="1"/>
    </xf>
    <xf numFmtId="0" fontId="9" fillId="0" borderId="0" xfId="0" applyFont="1" applyAlignment="1">
      <alignment horizontal="right" vertical="center"/>
    </xf>
    <xf numFmtId="0" fontId="1" fillId="0" borderId="9" xfId="0" applyFont="1" applyBorder="1" applyAlignment="1">
      <alignment vertical="center"/>
    </xf>
    <xf numFmtId="0" fontId="13" fillId="0" borderId="0" xfId="0" applyFont="1" applyAlignment="1">
      <alignment vertical="center"/>
    </xf>
    <xf numFmtId="0" fontId="5" fillId="0" borderId="8" xfId="0" applyFont="1" applyBorder="1" applyAlignment="1">
      <alignment vertical="center"/>
    </xf>
    <xf numFmtId="0" fontId="12" fillId="0" borderId="18" xfId="0" applyFont="1" applyBorder="1" applyAlignment="1">
      <alignment vertical="center"/>
    </xf>
    <xf numFmtId="0" fontId="4" fillId="0" borderId="0" xfId="0" applyFont="1" applyAlignment="1">
      <alignment vertical="center" textRotation="255" shrinkToFit="1"/>
    </xf>
    <xf numFmtId="0" fontId="1" fillId="0" borderId="0" xfId="0" applyFont="1" applyAlignment="1">
      <alignment horizontal="center" vertical="center"/>
    </xf>
    <xf numFmtId="0" fontId="8" fillId="0" borderId="0" xfId="0" applyFont="1" applyAlignment="1">
      <alignment vertical="center" wrapText="1"/>
    </xf>
    <xf numFmtId="0" fontId="8" fillId="0" borderId="39" xfId="0" applyFont="1" applyBorder="1" applyAlignment="1">
      <alignment vertical="center"/>
    </xf>
    <xf numFmtId="0" fontId="4" fillId="0" borderId="9" xfId="0" applyFont="1" applyBorder="1" applyAlignment="1">
      <alignment vertical="center" wrapText="1"/>
    </xf>
    <xf numFmtId="0" fontId="1" fillId="0" borderId="7" xfId="0" applyFont="1" applyBorder="1" applyAlignment="1">
      <alignment vertical="center"/>
    </xf>
    <xf numFmtId="0" fontId="1" fillId="0" borderId="2" xfId="0" applyFont="1" applyBorder="1" applyAlignment="1">
      <alignment vertical="center"/>
    </xf>
    <xf numFmtId="0" fontId="1" fillId="0" borderId="48" xfId="0" applyFont="1" applyBorder="1" applyAlignment="1">
      <alignment vertical="center"/>
    </xf>
    <xf numFmtId="0" fontId="4" fillId="0" borderId="9" xfId="0" applyFont="1" applyBorder="1" applyAlignment="1">
      <alignment vertical="center"/>
    </xf>
    <xf numFmtId="0" fontId="17" fillId="0" borderId="0" xfId="0" applyFont="1" applyAlignment="1">
      <alignment vertical="center"/>
    </xf>
    <xf numFmtId="0" fontId="1" fillId="0" borderId="8" xfId="0" applyFont="1" applyBorder="1" applyAlignment="1">
      <alignment vertical="center"/>
    </xf>
    <xf numFmtId="0" fontId="17" fillId="0" borderId="9" xfId="0" applyFont="1" applyBorder="1" applyAlignment="1">
      <alignment vertical="center"/>
    </xf>
    <xf numFmtId="0" fontId="5" fillId="0" borderId="52" xfId="0" applyFont="1" applyBorder="1" applyAlignment="1">
      <alignment vertical="center"/>
    </xf>
    <xf numFmtId="0" fontId="5" fillId="0" borderId="53" xfId="0" applyFont="1" applyBorder="1" applyAlignment="1">
      <alignment vertical="center"/>
    </xf>
    <xf numFmtId="0" fontId="4" fillId="0" borderId="53" xfId="0" applyFont="1" applyBorder="1" applyAlignment="1">
      <alignment vertical="center"/>
    </xf>
    <xf numFmtId="0" fontId="4" fillId="0" borderId="53" xfId="0" applyFont="1" applyBorder="1" applyAlignment="1">
      <alignment vertical="center" shrinkToFit="1"/>
    </xf>
    <xf numFmtId="0" fontId="1" fillId="0" borderId="53" xfId="0" applyFont="1" applyBorder="1" applyAlignment="1">
      <alignment vertical="center"/>
    </xf>
    <xf numFmtId="0" fontId="4" fillId="0" borderId="53" xfId="0" applyFont="1" applyBorder="1" applyAlignment="1">
      <alignment vertical="center" wrapText="1"/>
    </xf>
    <xf numFmtId="0" fontId="1" fillId="0" borderId="54" xfId="0" applyFont="1" applyBorder="1" applyAlignment="1">
      <alignment vertical="center"/>
    </xf>
    <xf numFmtId="0" fontId="12" fillId="0" borderId="0" xfId="0" applyFont="1" applyAlignment="1">
      <alignment horizontal="center" vertical="center"/>
    </xf>
    <xf numFmtId="0" fontId="4" fillId="0" borderId="55" xfId="0" applyFont="1" applyBorder="1" applyAlignment="1">
      <alignment vertical="center"/>
    </xf>
    <xf numFmtId="0" fontId="4" fillId="0" borderId="49" xfId="0" applyFont="1" applyBorder="1" applyAlignment="1">
      <alignment vertical="center"/>
    </xf>
    <xf numFmtId="0" fontId="9" fillId="4" borderId="51" xfId="0" applyFont="1" applyFill="1" applyBorder="1" applyAlignment="1">
      <alignment horizontal="center" vertical="center"/>
    </xf>
    <xf numFmtId="0" fontId="8" fillId="0" borderId="2" xfId="0" applyFont="1" applyBorder="1" applyAlignment="1">
      <alignment vertical="center"/>
    </xf>
    <xf numFmtId="0" fontId="9" fillId="4" borderId="2" xfId="0" applyFont="1" applyFill="1" applyBorder="1" applyAlignment="1">
      <alignment horizontal="center" vertical="center"/>
    </xf>
    <xf numFmtId="0" fontId="8" fillId="0" borderId="57" xfId="0" applyFont="1" applyBorder="1" applyAlignment="1">
      <alignment vertical="center"/>
    </xf>
    <xf numFmtId="0" fontId="8" fillId="0" borderId="57" xfId="0" applyFont="1" applyBorder="1" applyAlignment="1">
      <alignment horizontal="left" vertical="center"/>
    </xf>
    <xf numFmtId="0" fontId="8" fillId="0" borderId="57" xfId="0" applyFont="1" applyBorder="1" applyAlignment="1">
      <alignment horizontal="center" vertical="center"/>
    </xf>
    <xf numFmtId="0" fontId="4" fillId="0" borderId="58" xfId="0" applyFont="1" applyBorder="1" applyAlignment="1">
      <alignment vertical="center"/>
    </xf>
    <xf numFmtId="0" fontId="9" fillId="4" borderId="59" xfId="0" applyFont="1" applyFill="1" applyBorder="1" applyAlignment="1">
      <alignment horizontal="center" vertical="center"/>
    </xf>
    <xf numFmtId="0" fontId="8"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pplyAlignment="1">
      <alignment vertical="center" shrinkToFit="1"/>
    </xf>
    <xf numFmtId="0" fontId="9" fillId="0" borderId="55" xfId="0" applyFont="1" applyBorder="1" applyAlignment="1">
      <alignment vertical="center" shrinkToFit="1"/>
    </xf>
    <xf numFmtId="0" fontId="1" fillId="0" borderId="61" xfId="0" applyFont="1" applyBorder="1" applyAlignment="1">
      <alignment vertical="center"/>
    </xf>
    <xf numFmtId="0" fontId="4" fillId="0" borderId="55" xfId="0" applyFont="1" applyBorder="1" applyAlignment="1">
      <alignment vertical="center" shrinkToFit="1"/>
    </xf>
    <xf numFmtId="0" fontId="7" fillId="0" borderId="55" xfId="0" applyFont="1" applyBorder="1" applyAlignment="1">
      <alignment vertical="center" shrinkToFit="1"/>
    </xf>
    <xf numFmtId="0" fontId="1" fillId="0" borderId="55" xfId="0" applyFont="1" applyBorder="1" applyAlignment="1">
      <alignment vertical="center"/>
    </xf>
    <xf numFmtId="0" fontId="4" fillId="0" borderId="62" xfId="0" applyFont="1" applyBorder="1" applyAlignment="1">
      <alignment vertical="center" shrinkToFit="1"/>
    </xf>
    <xf numFmtId="0" fontId="1" fillId="0" borderId="52" xfId="0" applyFont="1" applyBorder="1" applyAlignment="1">
      <alignment vertical="center"/>
    </xf>
    <xf numFmtId="0" fontId="3" fillId="0" borderId="53" xfId="0" applyFont="1" applyBorder="1" applyAlignment="1">
      <alignment vertical="center"/>
    </xf>
    <xf numFmtId="0" fontId="4" fillId="0" borderId="8" xfId="0" applyFont="1" applyBorder="1" applyAlignment="1">
      <alignment horizontal="right" vertical="center"/>
    </xf>
    <xf numFmtId="0" fontId="4" fillId="0" borderId="0" xfId="0" applyFont="1" applyAlignment="1">
      <alignment horizontal="right" vertical="center"/>
    </xf>
    <xf numFmtId="0" fontId="17" fillId="0" borderId="0" xfId="0" applyFont="1" applyAlignment="1">
      <alignment horizontal="left" vertical="center"/>
    </xf>
    <xf numFmtId="0" fontId="9" fillId="4" borderId="56" xfId="0" applyFont="1" applyFill="1" applyBorder="1" applyAlignment="1">
      <alignment horizontal="center" vertical="center" shrinkToFit="1"/>
    </xf>
    <xf numFmtId="0" fontId="9" fillId="4" borderId="63" xfId="0" applyFont="1" applyFill="1" applyBorder="1" applyAlignment="1">
      <alignment horizontal="center" vertical="center" shrinkToFit="1"/>
    </xf>
    <xf numFmtId="0" fontId="9" fillId="4" borderId="49" xfId="0" applyFont="1" applyFill="1" applyBorder="1" applyAlignment="1">
      <alignment horizontal="center" vertical="center" shrinkToFit="1"/>
    </xf>
    <xf numFmtId="0" fontId="9" fillId="4" borderId="64" xfId="0" applyFont="1" applyFill="1" applyBorder="1" applyAlignment="1">
      <alignment horizontal="center" vertical="center" shrinkToFit="1"/>
    </xf>
    <xf numFmtId="0" fontId="9" fillId="4" borderId="36" xfId="0" applyFont="1" applyFill="1" applyBorder="1" applyAlignment="1">
      <alignment horizontal="center" vertical="center" shrinkToFit="1"/>
    </xf>
    <xf numFmtId="0" fontId="4" fillId="0" borderId="0" xfId="0" applyFont="1" applyAlignment="1">
      <alignment horizontal="left" vertical="center"/>
    </xf>
    <xf numFmtId="0" fontId="4" fillId="0" borderId="53" xfId="0" applyFont="1" applyBorder="1" applyAlignment="1">
      <alignment horizontal="left" vertical="center"/>
    </xf>
    <xf numFmtId="0" fontId="9" fillId="0" borderId="50" xfId="0" applyFont="1" applyBorder="1" applyAlignment="1">
      <alignment horizontal="center" vertical="center" justifyLastLine="1"/>
    </xf>
    <xf numFmtId="49" fontId="4" fillId="0" borderId="0" xfId="0" applyNumberFormat="1" applyFont="1" applyAlignment="1">
      <alignment vertical="center"/>
    </xf>
    <xf numFmtId="0" fontId="11" fillId="0" borderId="22" xfId="0" applyFont="1" applyBorder="1" applyAlignment="1">
      <alignment vertical="center" shrinkToFit="1"/>
    </xf>
    <xf numFmtId="0" fontId="9" fillId="0" borderId="36" xfId="0" applyFont="1" applyFill="1" applyBorder="1" applyAlignment="1">
      <alignment horizontal="center" vertical="center" shrinkToFit="1"/>
    </xf>
    <xf numFmtId="0" fontId="1" fillId="0" borderId="0" xfId="0" applyFont="1" applyFill="1" applyAlignment="1">
      <alignment vertical="center"/>
    </xf>
    <xf numFmtId="0" fontId="9" fillId="0" borderId="64" xfId="0" applyFont="1" applyFill="1" applyBorder="1" applyAlignment="1">
      <alignment horizontal="center" vertical="center" shrinkToFit="1"/>
    </xf>
    <xf numFmtId="0" fontId="9" fillId="0" borderId="49" xfId="0" applyFont="1" applyFill="1" applyBorder="1" applyAlignment="1">
      <alignment horizontal="center" vertical="center" shrinkToFit="1"/>
    </xf>
    <xf numFmtId="0" fontId="23" fillId="0" borderId="56" xfId="0" applyFont="1" applyFill="1" applyBorder="1" applyAlignment="1">
      <alignment horizontal="center" vertical="center" shrinkToFit="1"/>
    </xf>
    <xf numFmtId="0" fontId="9" fillId="0" borderId="63" xfId="0" applyFont="1" applyFill="1" applyBorder="1" applyAlignment="1">
      <alignment horizontal="center" vertical="center" shrinkToFit="1"/>
    </xf>
    <xf numFmtId="0" fontId="9" fillId="0" borderId="56" xfId="0" applyFont="1" applyFill="1" applyBorder="1" applyAlignment="1">
      <alignment horizontal="center" vertical="center" shrinkToFit="1"/>
    </xf>
    <xf numFmtId="0" fontId="4" fillId="0" borderId="0" xfId="0" applyFont="1" applyFill="1" applyAlignment="1">
      <alignment vertical="center" shrinkToFit="1"/>
    </xf>
    <xf numFmtId="0" fontId="7" fillId="0" borderId="0" xfId="0" applyFont="1" applyFill="1" applyAlignment="1">
      <alignment vertical="center" shrinkToFit="1"/>
    </xf>
    <xf numFmtId="0" fontId="4" fillId="0" borderId="0" xfId="0" applyFont="1" applyFill="1" applyAlignment="1">
      <alignment vertical="center"/>
    </xf>
    <xf numFmtId="0" fontId="9" fillId="0" borderId="2" xfId="0" applyFont="1" applyFill="1" applyBorder="1" applyAlignment="1">
      <alignment horizontal="center" vertical="center"/>
    </xf>
    <xf numFmtId="0" fontId="8" fillId="0" borderId="2" xfId="0" applyFont="1" applyFill="1" applyBorder="1" applyAlignment="1">
      <alignment horizontal="left" vertical="center"/>
    </xf>
    <xf numFmtId="0" fontId="8" fillId="0" borderId="2" xfId="0" applyFont="1" applyFill="1" applyBorder="1" applyAlignment="1">
      <alignment vertical="center"/>
    </xf>
    <xf numFmtId="0" fontId="8" fillId="0" borderId="57" xfId="0" applyFont="1" applyFill="1" applyBorder="1" applyAlignment="1">
      <alignment horizontal="left" vertical="center"/>
    </xf>
    <xf numFmtId="0" fontId="8" fillId="0" borderId="57" xfId="0" applyFont="1" applyFill="1" applyBorder="1" applyAlignment="1">
      <alignment vertical="center"/>
    </xf>
    <xf numFmtId="0" fontId="9" fillId="0" borderId="59" xfId="0" applyFont="1" applyFill="1" applyBorder="1" applyAlignment="1">
      <alignment horizontal="center" vertical="center"/>
    </xf>
    <xf numFmtId="0" fontId="9" fillId="0" borderId="51" xfId="0" applyFont="1" applyFill="1" applyBorder="1" applyAlignment="1">
      <alignment horizontal="center" vertical="center"/>
    </xf>
    <xf numFmtId="0" fontId="4" fillId="0" borderId="55" xfId="0" applyFont="1" applyFill="1" applyBorder="1" applyAlignment="1">
      <alignment vertical="center"/>
    </xf>
    <xf numFmtId="0" fontId="23" fillId="0" borderId="59" xfId="0" applyFont="1" applyFill="1" applyBorder="1" applyAlignment="1">
      <alignment horizontal="center" vertical="center"/>
    </xf>
    <xf numFmtId="0" fontId="23" fillId="0" borderId="2" xfId="0" applyFont="1" applyFill="1" applyBorder="1" applyAlignment="1">
      <alignment horizontal="center" vertical="center"/>
    </xf>
    <xf numFmtId="6" fontId="8" fillId="0" borderId="36" xfId="0" applyNumberFormat="1" applyFont="1" applyBorder="1" applyAlignment="1">
      <alignment horizontal="right" vertical="center"/>
    </xf>
    <xf numFmtId="6" fontId="8" fillId="0" borderId="35" xfId="0" applyNumberFormat="1" applyFont="1" applyBorder="1" applyAlignment="1">
      <alignment horizontal="right" vertical="center"/>
    </xf>
    <xf numFmtId="6" fontId="8" fillId="0" borderId="0" xfId="0" applyNumberFormat="1" applyFont="1" applyAlignment="1">
      <alignment horizontal="right" vertical="center"/>
    </xf>
    <xf numFmtId="6" fontId="8" fillId="0" borderId="8" xfId="0" applyNumberFormat="1" applyFont="1" applyBorder="1" applyAlignment="1">
      <alignment horizontal="right" vertical="center"/>
    </xf>
    <xf numFmtId="6" fontId="8" fillId="0" borderId="2" xfId="0" applyNumberFormat="1" applyFont="1" applyBorder="1" applyAlignment="1">
      <alignment horizontal="right" vertical="center"/>
    </xf>
    <xf numFmtId="6" fontId="8" fillId="0" borderId="7" xfId="0" applyNumberFormat="1" applyFont="1" applyBorder="1" applyAlignment="1">
      <alignment horizontal="right" vertical="center"/>
    </xf>
    <xf numFmtId="0" fontId="9" fillId="0" borderId="49" xfId="0" applyFont="1" applyBorder="1" applyAlignment="1">
      <alignment horizontal="center" vertical="center" justifyLastLine="1"/>
    </xf>
    <xf numFmtId="0" fontId="9" fillId="0" borderId="56" xfId="0" applyFont="1" applyBorder="1" applyAlignment="1">
      <alignment horizontal="center" vertical="center" justifyLastLine="1"/>
    </xf>
    <xf numFmtId="0" fontId="8" fillId="4" borderId="54" xfId="0" applyFont="1" applyFill="1" applyBorder="1" applyAlignment="1">
      <alignment horizontal="left" vertical="center"/>
    </xf>
    <xf numFmtId="0" fontId="8" fillId="4" borderId="53" xfId="0" applyFont="1" applyFill="1" applyBorder="1" applyAlignment="1">
      <alignment horizontal="left" vertical="center"/>
    </xf>
    <xf numFmtId="0" fontId="11" fillId="0" borderId="70" xfId="0" applyFont="1" applyBorder="1" applyAlignment="1">
      <alignment horizontal="left" vertical="center" shrinkToFit="1"/>
    </xf>
    <xf numFmtId="0" fontId="11" fillId="0" borderId="57" xfId="0" applyFont="1" applyBorder="1" applyAlignment="1">
      <alignment horizontal="left" vertical="center" shrinkToFit="1"/>
    </xf>
    <xf numFmtId="0" fontId="11" fillId="0" borderId="69" xfId="0" applyFont="1" applyBorder="1" applyAlignment="1">
      <alignment horizontal="left" vertical="center" shrinkToFit="1"/>
    </xf>
    <xf numFmtId="0" fontId="4" fillId="0" borderId="0" xfId="0" applyFont="1" applyAlignment="1">
      <alignment horizontal="right" vertical="center"/>
    </xf>
    <xf numFmtId="0" fontId="4" fillId="0" borderId="0" xfId="0" applyFont="1" applyAlignment="1">
      <alignment horizontal="center" vertical="center"/>
    </xf>
    <xf numFmtId="0" fontId="8" fillId="0" borderId="57" xfId="0" applyFont="1" applyBorder="1" applyAlignment="1">
      <alignment horizontal="center" vertical="center"/>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2" xfId="0" applyFont="1" applyBorder="1" applyAlignment="1">
      <alignment horizontal="center" vertical="center" wrapText="1"/>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9" fillId="0" borderId="40" xfId="0" applyFont="1" applyBorder="1" applyAlignment="1">
      <alignment horizontal="center" vertical="center"/>
    </xf>
    <xf numFmtId="0" fontId="9" fillId="0" borderId="39" xfId="0" applyFont="1" applyBorder="1" applyAlignment="1">
      <alignment horizontal="center" vertical="center"/>
    </xf>
    <xf numFmtId="0" fontId="8" fillId="0" borderId="47" xfId="0" applyFont="1" applyBorder="1" applyAlignment="1">
      <alignment horizontal="center" vertical="center"/>
    </xf>
    <xf numFmtId="0" fontId="8" fillId="0" borderId="46" xfId="0" applyFont="1" applyBorder="1" applyAlignment="1">
      <alignment horizontal="center" vertical="center"/>
    </xf>
    <xf numFmtId="0" fontId="8" fillId="0" borderId="45" xfId="0" applyFont="1" applyBorder="1" applyAlignment="1">
      <alignment horizontal="center" vertical="center"/>
    </xf>
    <xf numFmtId="0" fontId="4" fillId="0" borderId="56" xfId="0" applyFont="1" applyBorder="1" applyAlignment="1">
      <alignment horizontal="center" vertical="center"/>
    </xf>
    <xf numFmtId="0" fontId="4" fillId="0" borderId="56" xfId="0" applyFont="1" applyBorder="1" applyAlignment="1">
      <alignment horizontal="right" vertical="center" shrinkToFit="1"/>
    </xf>
    <xf numFmtId="6" fontId="9" fillId="0" borderId="51" xfId="0" applyNumberFormat="1" applyFont="1" applyBorder="1" applyAlignment="1">
      <alignment horizontal="right" vertical="center"/>
    </xf>
    <xf numFmtId="6" fontId="9" fillId="0" borderId="49" xfId="0" applyNumberFormat="1" applyFont="1" applyBorder="1" applyAlignment="1">
      <alignment horizontal="right" vertical="center"/>
    </xf>
    <xf numFmtId="0" fontId="1" fillId="0" borderId="56" xfId="0" applyFont="1" applyBorder="1" applyAlignment="1">
      <alignment horizontal="center" vertical="center" wrapText="1"/>
    </xf>
    <xf numFmtId="3" fontId="4" fillId="0" borderId="56" xfId="0" applyNumberFormat="1" applyFont="1" applyBorder="1" applyAlignment="1">
      <alignment horizontal="center" vertical="center" shrinkToFit="1"/>
    </xf>
    <xf numFmtId="0" fontId="4" fillId="0" borderId="56" xfId="0" applyFont="1" applyBorder="1" applyAlignment="1">
      <alignment horizontal="center" vertical="center" shrinkToFit="1"/>
    </xf>
    <xf numFmtId="6" fontId="9" fillId="0" borderId="9" xfId="0" applyNumberFormat="1" applyFont="1" applyBorder="1" applyAlignment="1">
      <alignment horizontal="right" vertical="center" shrinkToFit="1"/>
    </xf>
    <xf numFmtId="6" fontId="9" fillId="0" borderId="8" xfId="0" applyNumberFormat="1" applyFont="1" applyBorder="1" applyAlignment="1">
      <alignment horizontal="right" vertical="center" shrinkToFit="1"/>
    </xf>
    <xf numFmtId="6" fontId="9" fillId="0" borderId="51" xfId="0" applyNumberFormat="1" applyFont="1" applyBorder="1" applyAlignment="1">
      <alignment horizontal="right" vertical="center" shrinkToFit="1"/>
    </xf>
    <xf numFmtId="6" fontId="9" fillId="0" borderId="49" xfId="0" applyNumberFormat="1" applyFont="1" applyBorder="1" applyAlignment="1">
      <alignment horizontal="right" vertical="center" shrinkToFit="1"/>
    </xf>
    <xf numFmtId="0" fontId="1" fillId="0" borderId="56" xfId="0" applyFont="1" applyBorder="1" applyAlignment="1">
      <alignment horizontal="center" vertical="center"/>
    </xf>
    <xf numFmtId="0" fontId="4" fillId="0" borderId="62" xfId="0" applyFont="1" applyBorder="1" applyAlignment="1">
      <alignment horizontal="center" vertical="center"/>
    </xf>
    <xf numFmtId="0" fontId="4" fillId="0" borderId="55"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right" vertical="center" shrinkToFit="1"/>
    </xf>
    <xf numFmtId="0" fontId="4" fillId="0" borderId="55" xfId="0" applyFont="1" applyBorder="1" applyAlignment="1">
      <alignment horizontal="right" vertical="center" shrinkToFit="1"/>
    </xf>
    <xf numFmtId="0" fontId="4" fillId="0" borderId="61" xfId="0" applyFont="1" applyBorder="1" applyAlignment="1">
      <alignment horizontal="right" vertical="center" shrinkToFi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1" xfId="0" applyFont="1" applyBorder="1" applyAlignment="1">
      <alignment horizontal="center" vertical="center"/>
    </xf>
    <xf numFmtId="0" fontId="4" fillId="0" borderId="50" xfId="0" applyFont="1" applyBorder="1" applyAlignment="1">
      <alignment horizontal="center" vertical="center"/>
    </xf>
    <xf numFmtId="0" fontId="4" fillId="0" borderId="49" xfId="0" applyFont="1" applyBorder="1" applyAlignment="1">
      <alignment horizontal="center" vertical="center"/>
    </xf>
    <xf numFmtId="0" fontId="4" fillId="0" borderId="51" xfId="0" applyFont="1" applyBorder="1" applyAlignment="1">
      <alignment horizontal="right" vertical="center" shrinkToFit="1"/>
    </xf>
    <xf numFmtId="0" fontId="4" fillId="0" borderId="50" xfId="0" applyFont="1" applyBorder="1" applyAlignment="1">
      <alignment horizontal="right" vertical="center" shrinkToFit="1"/>
    </xf>
    <xf numFmtId="0" fontId="4" fillId="0" borderId="49" xfId="0" applyFont="1" applyBorder="1" applyAlignment="1">
      <alignment horizontal="right" vertical="center" shrinkToFit="1"/>
    </xf>
    <xf numFmtId="0" fontId="4" fillId="0" borderId="60" xfId="0" applyFont="1" applyBorder="1" applyAlignment="1">
      <alignment horizontal="center" vertical="center" shrinkToFit="1"/>
    </xf>
    <xf numFmtId="0" fontId="4" fillId="0" borderId="56" xfId="0" applyFont="1" applyBorder="1" applyAlignment="1">
      <alignment horizontal="center" vertical="center" wrapText="1" shrinkToFit="1"/>
    </xf>
    <xf numFmtId="0" fontId="4" fillId="0" borderId="60" xfId="0" applyFont="1" applyBorder="1" applyAlignment="1">
      <alignment horizontal="center" vertical="center"/>
    </xf>
    <xf numFmtId="0" fontId="4" fillId="0" borderId="59"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35" xfId="0" applyFont="1" applyBorder="1" applyAlignment="1">
      <alignment horizontal="center" vertical="center" shrinkToFit="1"/>
    </xf>
    <xf numFmtId="6" fontId="9" fillId="0" borderId="65" xfId="0" applyNumberFormat="1" applyFont="1" applyBorder="1" applyAlignment="1">
      <alignment horizontal="right" vertical="center" shrinkToFit="1"/>
    </xf>
    <xf numFmtId="6" fontId="9" fillId="0" borderId="35" xfId="0" applyNumberFormat="1" applyFont="1" applyBorder="1" applyAlignment="1">
      <alignment horizontal="right" vertical="center" shrinkToFit="1"/>
    </xf>
    <xf numFmtId="0" fontId="4" fillId="0" borderId="64" xfId="0" applyFont="1" applyBorder="1" applyAlignment="1">
      <alignment horizontal="center" vertical="center"/>
    </xf>
    <xf numFmtId="0" fontId="4" fillId="0" borderId="64" xfId="0" applyFont="1" applyBorder="1" applyAlignment="1">
      <alignment horizontal="right" vertical="center" shrinkToFit="1"/>
    </xf>
    <xf numFmtId="6" fontId="9" fillId="0" borderId="54" xfId="0" applyNumberFormat="1" applyFont="1" applyBorder="1" applyAlignment="1">
      <alignment horizontal="right" vertical="center"/>
    </xf>
    <xf numFmtId="6" fontId="9" fillId="0" borderId="52" xfId="0" applyNumberFormat="1" applyFont="1" applyBorder="1" applyAlignment="1">
      <alignment horizontal="right" vertical="center"/>
    </xf>
    <xf numFmtId="0" fontId="9" fillId="0" borderId="51" xfId="0" applyFont="1" applyBorder="1" applyAlignment="1">
      <alignment horizontal="center" vertical="center"/>
    </xf>
    <xf numFmtId="0" fontId="9" fillId="0" borderId="50" xfId="0" applyFont="1" applyBorder="1" applyAlignment="1">
      <alignment horizontal="center" vertical="center"/>
    </xf>
    <xf numFmtId="0" fontId="9" fillId="0" borderId="49" xfId="0" applyFont="1" applyBorder="1" applyAlignment="1">
      <alignment horizontal="center" vertical="center"/>
    </xf>
    <xf numFmtId="0" fontId="18" fillId="0" borderId="51"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49" xfId="0" applyFont="1" applyBorder="1" applyAlignment="1">
      <alignment horizontal="center" vertical="center" wrapText="1"/>
    </xf>
    <xf numFmtId="0" fontId="4" fillId="0" borderId="68" xfId="0" applyFont="1" applyBorder="1" applyAlignment="1">
      <alignment horizontal="center" vertical="center"/>
    </xf>
    <xf numFmtId="0" fontId="4" fillId="0" borderId="43" xfId="0" applyFont="1" applyBorder="1" applyAlignment="1">
      <alignment horizontal="center" vertical="center"/>
    </xf>
    <xf numFmtId="0" fontId="4" fillId="0" borderId="67"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4" fillId="0" borderId="56" xfId="0" applyFont="1" applyBorder="1" applyAlignment="1">
      <alignment horizontal="right" vertical="center"/>
    </xf>
    <xf numFmtId="3" fontId="4" fillId="0" borderId="56" xfId="0" applyNumberFormat="1" applyFont="1" applyBorder="1" applyAlignment="1">
      <alignment horizontal="right" vertical="center"/>
    </xf>
    <xf numFmtId="0" fontId="8" fillId="0" borderId="22" xfId="0" applyFont="1" applyBorder="1" applyAlignment="1">
      <alignment horizontal="left" vertical="center" wrapText="1"/>
    </xf>
    <xf numFmtId="0" fontId="8" fillId="0" borderId="3" xfId="0" applyFont="1" applyBorder="1" applyAlignment="1">
      <alignment horizontal="left" vertical="center"/>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vertical="center"/>
    </xf>
    <xf numFmtId="0" fontId="8" fillId="0" borderId="5" xfId="0" applyFont="1" applyBorder="1" applyAlignment="1">
      <alignment vertical="center"/>
    </xf>
    <xf numFmtId="0" fontId="8" fillId="0" borderId="29" xfId="0" applyFont="1" applyBorder="1" applyAlignment="1">
      <alignment vertical="center"/>
    </xf>
    <xf numFmtId="0" fontId="8" fillId="0" borderId="28" xfId="0" applyFont="1" applyBorder="1" applyAlignment="1">
      <alignment vertical="center"/>
    </xf>
    <xf numFmtId="0" fontId="8" fillId="0" borderId="5" xfId="0" applyFont="1" applyBorder="1" applyAlignment="1">
      <alignment horizontal="left" vertical="center"/>
    </xf>
    <xf numFmtId="0" fontId="8" fillId="0" borderId="28" xfId="0" applyFont="1" applyBorder="1" applyAlignment="1">
      <alignment horizontal="left" vertical="center"/>
    </xf>
    <xf numFmtId="0" fontId="8" fillId="4" borderId="5" xfId="0" applyFont="1" applyFill="1" applyBorder="1" applyAlignment="1">
      <alignment horizontal="center" vertical="center" shrinkToFit="1"/>
    </xf>
    <xf numFmtId="0" fontId="8" fillId="4" borderId="28" xfId="0" applyFont="1" applyFill="1" applyBorder="1" applyAlignment="1">
      <alignment horizontal="center" vertical="center" shrinkToFit="1"/>
    </xf>
    <xf numFmtId="0" fontId="8" fillId="0" borderId="5" xfId="0" applyFont="1" applyBorder="1" applyAlignment="1">
      <alignment horizontal="right" vertical="center"/>
    </xf>
    <xf numFmtId="0" fontId="8" fillId="0" borderId="28" xfId="0" applyFont="1" applyBorder="1" applyAlignment="1">
      <alignment horizontal="right" vertical="center"/>
    </xf>
    <xf numFmtId="0" fontId="8" fillId="4" borderId="0" xfId="0" applyFont="1" applyFill="1" applyAlignment="1">
      <alignment horizontal="center" vertical="center" shrinkToFit="1"/>
    </xf>
    <xf numFmtId="0" fontId="8" fillId="4" borderId="2" xfId="0" applyFont="1" applyFill="1" applyBorder="1" applyAlignment="1">
      <alignment horizontal="center" vertical="center" shrinkToFit="1"/>
    </xf>
    <xf numFmtId="6" fontId="8" fillId="0" borderId="32" xfId="0" applyNumberFormat="1" applyFont="1" applyBorder="1" applyAlignment="1">
      <alignment horizontal="right" vertical="center" shrinkToFit="1"/>
    </xf>
    <xf numFmtId="6" fontId="8" fillId="0" borderId="33" xfId="0" applyNumberFormat="1" applyFont="1" applyBorder="1" applyAlignment="1">
      <alignment horizontal="right" vertical="center" shrinkToFit="1"/>
    </xf>
    <xf numFmtId="6" fontId="8" fillId="0" borderId="2" xfId="0" applyNumberFormat="1" applyFont="1" applyBorder="1" applyAlignment="1">
      <alignment horizontal="right" vertical="center" shrinkToFit="1"/>
    </xf>
    <xf numFmtId="6" fontId="8" fillId="0" borderId="1" xfId="0" applyNumberFormat="1" applyFont="1" applyBorder="1" applyAlignment="1">
      <alignment horizontal="right" vertical="center" shrinkToFit="1"/>
    </xf>
    <xf numFmtId="6" fontId="8" fillId="0" borderId="5" xfId="0" applyNumberFormat="1" applyFont="1" applyBorder="1" applyAlignment="1">
      <alignment horizontal="right" vertical="center" shrinkToFit="1"/>
    </xf>
    <xf numFmtId="6" fontId="8" fillId="0" borderId="4" xfId="0" applyNumberFormat="1" applyFont="1" applyBorder="1" applyAlignment="1">
      <alignment horizontal="right" vertical="center" shrinkToFit="1"/>
    </xf>
    <xf numFmtId="6" fontId="8" fillId="0" borderId="28" xfId="0" applyNumberFormat="1" applyFont="1" applyBorder="1" applyAlignment="1">
      <alignment horizontal="right" vertical="center" shrinkToFit="1"/>
    </xf>
    <xf numFmtId="6" fontId="8" fillId="0" borderId="27" xfId="0" applyNumberFormat="1" applyFont="1" applyBorder="1" applyAlignment="1">
      <alignment horizontal="right" vertical="center" shrinkToFit="1"/>
    </xf>
    <xf numFmtId="0" fontId="8" fillId="0" borderId="0" xfId="0" applyFont="1" applyAlignment="1">
      <alignment horizontal="left" vertical="center" wrapText="1"/>
    </xf>
    <xf numFmtId="0" fontId="8" fillId="4" borderId="32" xfId="0" applyFont="1" applyFill="1" applyBorder="1" applyAlignment="1">
      <alignment horizontal="center" vertical="center" shrinkToFi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Alignment="1">
      <alignment horizontal="center" vertical="center" wrapText="1"/>
    </xf>
    <xf numFmtId="0" fontId="4"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8" fillId="0" borderId="6" xfId="0" applyFont="1" applyBorder="1" applyAlignment="1">
      <alignment horizontal="left" vertical="center"/>
    </xf>
    <xf numFmtId="0" fontId="8" fillId="0" borderId="29" xfId="0" applyFont="1" applyBorder="1" applyAlignment="1">
      <alignment horizontal="left" vertical="center"/>
    </xf>
    <xf numFmtId="6" fontId="8" fillId="0" borderId="36" xfId="0" applyNumberFormat="1" applyFont="1" applyBorder="1" applyAlignment="1">
      <alignment horizontal="right" vertical="center" shrinkToFit="1"/>
    </xf>
    <xf numFmtId="6" fontId="8" fillId="0" borderId="37" xfId="0" applyNumberFormat="1" applyFont="1" applyBorder="1" applyAlignment="1">
      <alignment horizontal="right" vertical="center" shrinkToFit="1"/>
    </xf>
    <xf numFmtId="0" fontId="8" fillId="0" borderId="0" xfId="0" applyFont="1" applyAlignment="1">
      <alignment horizontal="right" vertical="center"/>
    </xf>
    <xf numFmtId="0" fontId="8" fillId="0" borderId="2" xfId="0" applyFont="1" applyBorder="1" applyAlignment="1">
      <alignment horizontal="right" vertical="center"/>
    </xf>
    <xf numFmtId="0" fontId="8" fillId="0" borderId="22" xfId="0" applyFont="1" applyBorder="1" applyAlignment="1">
      <alignment horizontal="left" vertical="center"/>
    </xf>
    <xf numFmtId="6" fontId="8" fillId="0" borderId="30" xfId="0" applyNumberFormat="1" applyFont="1" applyBorder="1" applyAlignment="1">
      <alignment horizontal="right" vertical="center" shrinkToFit="1"/>
    </xf>
    <xf numFmtId="6" fontId="8" fillId="0" borderId="34" xfId="0" applyNumberFormat="1" applyFont="1" applyBorder="1" applyAlignment="1">
      <alignment horizontal="right" vertical="center" shrinkToFit="1"/>
    </xf>
    <xf numFmtId="0" fontId="5" fillId="0" borderId="0" xfId="0" applyFont="1" applyAlignment="1">
      <alignment horizontal="center" vertical="center"/>
    </xf>
    <xf numFmtId="0" fontId="5" fillId="3" borderId="0" xfId="0" applyFont="1" applyFill="1" applyAlignment="1">
      <alignment horizontal="center" vertical="center"/>
    </xf>
    <xf numFmtId="0" fontId="16" fillId="0" borderId="22" xfId="0" applyFont="1" applyBorder="1" applyAlignment="1">
      <alignment horizontal="left" vertical="center"/>
    </xf>
    <xf numFmtId="0" fontId="16" fillId="0" borderId="0" xfId="0" applyFont="1" applyAlignment="1">
      <alignment horizontal="left" vertical="center"/>
    </xf>
    <xf numFmtId="0" fontId="16" fillId="0" borderId="3" xfId="0" applyFont="1" applyBorder="1" applyAlignment="1">
      <alignment horizontal="left" vertical="center"/>
    </xf>
    <xf numFmtId="0" fontId="16" fillId="0" borderId="2" xfId="0" applyFont="1" applyBorder="1" applyAlignment="1">
      <alignment horizontal="left"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6" fontId="8" fillId="0" borderId="31" xfId="0" applyNumberFormat="1" applyFont="1" applyBorder="1" applyAlignment="1">
      <alignment horizontal="right" vertical="center" shrinkToFit="1"/>
    </xf>
    <xf numFmtId="6" fontId="8" fillId="0" borderId="7" xfId="0" applyNumberFormat="1" applyFont="1" applyBorder="1" applyAlignment="1">
      <alignment horizontal="right" vertical="center" shrinkToFit="1"/>
    </xf>
    <xf numFmtId="0" fontId="6" fillId="0" borderId="0" xfId="0" applyFont="1" applyAlignment="1">
      <alignment horizontal="center" vertical="center"/>
    </xf>
    <xf numFmtId="0" fontId="20" fillId="0" borderId="62" xfId="0" applyFont="1" applyBorder="1" applyAlignment="1">
      <alignment horizontal="center" vertical="center" wrapText="1"/>
    </xf>
    <xf numFmtId="0" fontId="8" fillId="0" borderId="55" xfId="0" applyFont="1" applyBorder="1" applyAlignment="1">
      <alignment horizontal="center" vertical="center"/>
    </xf>
    <xf numFmtId="0" fontId="8" fillId="0" borderId="61" xfId="0" applyFont="1" applyBorder="1" applyAlignment="1">
      <alignment horizontal="center" vertical="center"/>
    </xf>
    <xf numFmtId="0" fontId="8" fillId="0" borderId="54" xfId="0" applyFont="1" applyBorder="1" applyAlignment="1">
      <alignment horizontal="center" vertical="center"/>
    </xf>
    <xf numFmtId="0" fontId="8" fillId="0" borderId="53" xfId="0" applyFont="1" applyBorder="1" applyAlignment="1">
      <alignment horizontal="center" vertical="center"/>
    </xf>
    <xf numFmtId="0" fontId="8" fillId="0" borderId="52" xfId="0" applyFont="1" applyBorder="1" applyAlignment="1">
      <alignment horizontal="center" vertical="center"/>
    </xf>
    <xf numFmtId="0" fontId="19" fillId="0" borderId="0" xfId="0" applyFont="1" applyAlignment="1">
      <alignment horizontal="center" vertical="center"/>
    </xf>
    <xf numFmtId="0" fontId="19" fillId="0" borderId="8" xfId="0" applyFont="1" applyBorder="1" applyAlignment="1">
      <alignment horizontal="center" vertical="center"/>
    </xf>
    <xf numFmtId="0" fontId="12" fillId="0" borderId="0" xfId="0" applyFont="1" applyAlignment="1">
      <alignment horizontal="center" vertical="center"/>
    </xf>
    <xf numFmtId="0" fontId="13" fillId="2" borderId="0" xfId="0" applyFont="1" applyFill="1" applyAlignment="1">
      <alignment horizontal="center" vertical="center"/>
    </xf>
    <xf numFmtId="6" fontId="12" fillId="3" borderId="0" xfId="0" applyNumberFormat="1" applyFont="1" applyFill="1" applyAlignment="1">
      <alignment horizontal="right" vertical="center"/>
    </xf>
    <xf numFmtId="0" fontId="12" fillId="3" borderId="0" xfId="0" applyFont="1" applyFill="1" applyAlignment="1">
      <alignment horizontal="right" vertical="center"/>
    </xf>
    <xf numFmtId="0" fontId="12" fillId="3" borderId="8" xfId="0" applyFont="1" applyFill="1" applyBorder="1" applyAlignment="1">
      <alignment horizontal="right" vertical="center"/>
    </xf>
    <xf numFmtId="0" fontId="12" fillId="3" borderId="2" xfId="0" applyFont="1" applyFill="1" applyBorder="1" applyAlignment="1">
      <alignment horizontal="right" vertical="center"/>
    </xf>
    <xf numFmtId="0" fontId="12" fillId="3" borderId="7" xfId="0" applyFont="1" applyFill="1" applyBorder="1" applyAlignment="1">
      <alignment horizontal="right" vertical="center"/>
    </xf>
    <xf numFmtId="0" fontId="13" fillId="2" borderId="0" xfId="0" applyFont="1" applyFill="1" applyAlignment="1">
      <alignment horizontal="left" vertical="center"/>
    </xf>
    <xf numFmtId="0" fontId="13" fillId="2" borderId="2" xfId="0" applyFont="1" applyFill="1" applyBorder="1" applyAlignment="1">
      <alignment horizontal="left" vertical="center"/>
    </xf>
    <xf numFmtId="6" fontId="6" fillId="2" borderId="0" xfId="0" applyNumberFormat="1" applyFont="1" applyFill="1" applyAlignment="1">
      <alignment horizontal="right" vertical="center" shrinkToFit="1"/>
    </xf>
    <xf numFmtId="6" fontId="6" fillId="2" borderId="2" xfId="0" applyNumberFormat="1" applyFont="1" applyFill="1" applyBorder="1" applyAlignment="1">
      <alignment horizontal="right" vertical="center" shrinkToFit="1"/>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6" fontId="12" fillId="0" borderId="5" xfId="0" applyNumberFormat="1" applyFont="1" applyBorder="1" applyAlignment="1">
      <alignment horizontal="right" vertical="center" shrinkToFit="1"/>
    </xf>
    <xf numFmtId="6" fontId="12" fillId="0" borderId="4" xfId="0" applyNumberFormat="1" applyFont="1" applyBorder="1" applyAlignment="1">
      <alignment horizontal="right" vertical="center" shrinkToFit="1"/>
    </xf>
    <xf numFmtId="6" fontId="12" fillId="0" borderId="2" xfId="0" applyNumberFormat="1" applyFont="1" applyBorder="1" applyAlignment="1">
      <alignment horizontal="right" vertical="center" shrinkToFit="1"/>
    </xf>
    <xf numFmtId="6" fontId="12" fillId="0" borderId="1" xfId="0" applyNumberFormat="1" applyFont="1" applyBorder="1" applyAlignment="1">
      <alignment horizontal="right" vertical="center" shrinkToFit="1"/>
    </xf>
    <xf numFmtId="0" fontId="5" fillId="3" borderId="2" xfId="0" applyFont="1" applyFill="1" applyBorder="1" applyAlignment="1">
      <alignment horizontal="center" vertical="center"/>
    </xf>
    <xf numFmtId="0" fontId="9" fillId="0" borderId="41" xfId="0" applyFont="1" applyBorder="1" applyAlignment="1">
      <alignment horizontal="center" vertical="center"/>
    </xf>
    <xf numFmtId="0" fontId="9" fillId="0" borderId="38" xfId="0" applyFont="1" applyBorder="1" applyAlignment="1">
      <alignment horizontal="center" vertical="center"/>
    </xf>
    <xf numFmtId="0" fontId="8" fillId="0" borderId="29" xfId="0" applyFont="1" applyBorder="1" applyAlignment="1">
      <alignment horizontal="center" vertical="center"/>
    </xf>
    <xf numFmtId="0" fontId="8" fillId="0" borderId="28" xfId="0" applyFont="1" applyBorder="1" applyAlignment="1">
      <alignment horizontal="center" vertical="center"/>
    </xf>
    <xf numFmtId="6" fontId="8" fillId="0" borderId="0" xfId="0" applyNumberFormat="1" applyFont="1" applyAlignment="1">
      <alignment horizontal="right" vertical="center" shrinkToFit="1"/>
    </xf>
    <xf numFmtId="6" fontId="8" fillId="0" borderId="8" xfId="0" applyNumberFormat="1" applyFont="1" applyBorder="1" applyAlignment="1">
      <alignment horizontal="right" vertical="center" shrinkToFit="1"/>
    </xf>
    <xf numFmtId="0" fontId="1" fillId="0" borderId="0" xfId="0" applyFont="1" applyAlignment="1">
      <alignment horizontal="center" vertical="center"/>
    </xf>
    <xf numFmtId="0" fontId="13" fillId="2" borderId="2"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6" fillId="2" borderId="0" xfId="0" applyFont="1" applyFill="1" applyAlignment="1">
      <alignment horizontal="center" vertical="center"/>
    </xf>
    <xf numFmtId="0" fontId="6" fillId="2" borderId="2" xfId="0" applyFont="1" applyFill="1" applyBorder="1" applyAlignment="1">
      <alignment horizontal="center"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4" fillId="0" borderId="6"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0" xfId="0" applyFont="1" applyAlignment="1">
      <alignment horizontal="center" vertical="center" shrinkToFit="1"/>
    </xf>
    <xf numFmtId="0" fontId="4" fillId="0" borderId="26"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6" fontId="8" fillId="0" borderId="57" xfId="0" applyNumberFormat="1" applyFont="1" applyBorder="1" applyAlignment="1">
      <alignment horizontal="right" vertical="center"/>
    </xf>
    <xf numFmtId="0" fontId="4" fillId="0" borderId="56" xfId="0" applyFont="1" applyBorder="1" applyAlignment="1">
      <alignment horizontal="center" vertical="center" wrapText="1"/>
    </xf>
    <xf numFmtId="0" fontId="4" fillId="0" borderId="60" xfId="0" applyFont="1" applyBorder="1" applyAlignment="1">
      <alignment horizontal="center" vertical="center" wrapText="1"/>
    </xf>
    <xf numFmtId="0" fontId="5" fillId="0" borderId="25" xfId="0" applyFont="1" applyBorder="1" applyAlignment="1">
      <alignment horizontal="center" vertical="center"/>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21" fillId="0" borderId="54" xfId="0" applyFont="1" applyFill="1" applyBorder="1" applyAlignment="1">
      <alignment horizontal="left" vertical="center"/>
    </xf>
    <xf numFmtId="0" fontId="21" fillId="0" borderId="53" xfId="0" applyFont="1" applyFill="1" applyBorder="1" applyAlignment="1">
      <alignment horizontal="left" vertical="center"/>
    </xf>
    <xf numFmtId="0" fontId="4" fillId="0" borderId="65"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6" fontId="9" fillId="0" borderId="65" xfId="0" applyNumberFormat="1" applyFont="1" applyFill="1" applyBorder="1" applyAlignment="1">
      <alignment horizontal="right" vertical="center" shrinkToFit="1"/>
    </xf>
    <xf numFmtId="6" fontId="9" fillId="0" borderId="35" xfId="0" applyNumberFormat="1" applyFont="1" applyFill="1" applyBorder="1" applyAlignment="1">
      <alignment horizontal="right" vertical="center" shrinkToFit="1"/>
    </xf>
    <xf numFmtId="0" fontId="4" fillId="0" borderId="64" xfId="0" applyFont="1" applyFill="1" applyBorder="1" applyAlignment="1">
      <alignment horizontal="center" vertical="center"/>
    </xf>
    <xf numFmtId="0" fontId="4" fillId="0" borderId="56" xfId="0" applyFont="1" applyFill="1" applyBorder="1" applyAlignment="1">
      <alignment horizontal="center" vertical="center" shrinkToFit="1"/>
    </xf>
    <xf numFmtId="6" fontId="9" fillId="0" borderId="51" xfId="0" applyNumberFormat="1" applyFont="1" applyFill="1" applyBorder="1" applyAlignment="1">
      <alignment horizontal="right" vertical="center" shrinkToFit="1"/>
    </xf>
    <xf numFmtId="6" fontId="9" fillId="0" borderId="49" xfId="0" applyNumberFormat="1" applyFont="1" applyFill="1" applyBorder="1" applyAlignment="1">
      <alignment horizontal="right" vertical="center" shrinkToFit="1"/>
    </xf>
    <xf numFmtId="0" fontId="4" fillId="0" borderId="51"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49" xfId="0" applyFont="1" applyFill="1" applyBorder="1" applyAlignment="1">
      <alignment horizontal="center" vertical="center"/>
    </xf>
    <xf numFmtId="6" fontId="9" fillId="0" borderId="9" xfId="0" applyNumberFormat="1" applyFont="1" applyFill="1" applyBorder="1" applyAlignment="1">
      <alignment horizontal="right" vertical="center" shrinkToFit="1"/>
    </xf>
    <xf numFmtId="6" fontId="9" fillId="0" borderId="8" xfId="0" applyNumberFormat="1" applyFont="1" applyFill="1" applyBorder="1" applyAlignment="1">
      <alignment horizontal="right" vertical="center" shrinkToFit="1"/>
    </xf>
    <xf numFmtId="0" fontId="4" fillId="0" borderId="62"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56" xfId="0" applyFont="1" applyFill="1" applyBorder="1" applyAlignment="1">
      <alignment horizontal="center" vertical="center"/>
    </xf>
    <xf numFmtId="3" fontId="4" fillId="0" borderId="56" xfId="0" applyNumberFormat="1" applyFont="1" applyFill="1" applyBorder="1" applyAlignment="1">
      <alignment horizontal="center" vertical="center" shrinkToFit="1"/>
    </xf>
    <xf numFmtId="6" fontId="21" fillId="0" borderId="2" xfId="0" applyNumberFormat="1" applyFont="1" applyBorder="1" applyAlignment="1">
      <alignment horizontal="right" vertical="center"/>
    </xf>
    <xf numFmtId="6" fontId="26" fillId="3" borderId="0" xfId="0" applyNumberFormat="1" applyFont="1" applyFill="1" applyAlignment="1">
      <alignment horizontal="right" vertical="center"/>
    </xf>
    <xf numFmtId="0" fontId="26" fillId="3" borderId="0" xfId="0" applyFont="1" applyFill="1" applyAlignment="1">
      <alignment horizontal="right" vertical="center"/>
    </xf>
    <xf numFmtId="0" fontId="26" fillId="3" borderId="8" xfId="0" applyFont="1" applyFill="1" applyBorder="1" applyAlignment="1">
      <alignment horizontal="right" vertical="center"/>
    </xf>
    <xf numFmtId="0" fontId="26" fillId="3" borderId="2" xfId="0" applyFont="1" applyFill="1" applyBorder="1" applyAlignment="1">
      <alignment horizontal="right" vertical="center"/>
    </xf>
    <xf numFmtId="0" fontId="26" fillId="3" borderId="7" xfId="0" applyFont="1" applyFill="1" applyBorder="1" applyAlignment="1">
      <alignment horizontal="right" vertical="center"/>
    </xf>
    <xf numFmtId="0" fontId="8" fillId="0" borderId="22" xfId="0" applyFont="1" applyFill="1" applyBorder="1" applyAlignment="1">
      <alignment horizontal="center" vertical="center"/>
    </xf>
    <xf numFmtId="0" fontId="8" fillId="0" borderId="0" xfId="0" applyFont="1" applyFill="1" applyAlignment="1">
      <alignment horizontal="center" vertical="center"/>
    </xf>
    <xf numFmtId="0" fontId="8" fillId="0" borderId="29"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0" xfId="0" applyFont="1" applyFill="1" applyAlignment="1">
      <alignment horizontal="left" vertical="center"/>
    </xf>
    <xf numFmtId="0" fontId="8" fillId="0" borderId="28" xfId="0" applyFont="1" applyFill="1" applyBorder="1" applyAlignment="1">
      <alignment horizontal="left" vertical="center"/>
    </xf>
    <xf numFmtId="0" fontId="8" fillId="0" borderId="0" xfId="0" applyFont="1" applyFill="1" applyAlignment="1">
      <alignment horizontal="center" vertical="center" shrinkToFit="1"/>
    </xf>
    <xf numFmtId="0" fontId="8" fillId="0" borderId="28" xfId="0" applyFont="1" applyFill="1" applyBorder="1" applyAlignment="1">
      <alignment horizontal="center" vertical="center" shrinkToFit="1"/>
    </xf>
    <xf numFmtId="0" fontId="8" fillId="0" borderId="0" xfId="0" applyFont="1" applyFill="1" applyAlignment="1">
      <alignment horizontal="right" vertical="center"/>
    </xf>
    <xf numFmtId="0" fontId="8" fillId="0" borderId="28" xfId="0" applyFont="1" applyFill="1" applyBorder="1" applyAlignment="1">
      <alignment horizontal="right" vertical="center"/>
    </xf>
    <xf numFmtId="6" fontId="8" fillId="0" borderId="36" xfId="0" applyNumberFormat="1" applyFont="1" applyFill="1" applyBorder="1" applyAlignment="1">
      <alignment horizontal="right" vertical="center" shrinkToFit="1"/>
    </xf>
    <xf numFmtId="6" fontId="8" fillId="0" borderId="37" xfId="0" applyNumberFormat="1" applyFont="1" applyFill="1" applyBorder="1" applyAlignment="1">
      <alignment horizontal="right" vertical="center" shrinkToFit="1"/>
    </xf>
    <xf numFmtId="6" fontId="8" fillId="0" borderId="28" xfId="0" applyNumberFormat="1" applyFont="1" applyFill="1" applyBorder="1" applyAlignment="1">
      <alignment horizontal="right" vertical="center" shrinkToFit="1"/>
    </xf>
    <xf numFmtId="6" fontId="8" fillId="0" borderId="27" xfId="0" applyNumberFormat="1" applyFont="1" applyFill="1" applyBorder="1" applyAlignment="1">
      <alignment horizontal="right" vertical="center" shrinkToFit="1"/>
    </xf>
    <xf numFmtId="0" fontId="8" fillId="0" borderId="2" xfId="0" applyFont="1" applyFill="1" applyBorder="1" applyAlignment="1">
      <alignment horizontal="left" vertical="center"/>
    </xf>
    <xf numFmtId="0" fontId="8" fillId="0" borderId="5" xfId="0" applyFont="1" applyFill="1" applyBorder="1" applyAlignment="1">
      <alignment horizontal="left" vertical="center"/>
    </xf>
    <xf numFmtId="0" fontId="8" fillId="0" borderId="5" xfId="0" applyFont="1" applyFill="1" applyBorder="1" applyAlignment="1">
      <alignment horizontal="center" vertical="center" shrinkToFit="1"/>
    </xf>
    <xf numFmtId="0" fontId="8" fillId="0" borderId="5" xfId="0" applyFont="1" applyFill="1" applyBorder="1" applyAlignment="1">
      <alignment horizontal="right" vertical="center"/>
    </xf>
    <xf numFmtId="0" fontId="8" fillId="0" borderId="22" xfId="0" applyFont="1" applyFill="1" applyBorder="1" applyAlignment="1">
      <alignment horizontal="left" vertical="center" wrapText="1"/>
    </xf>
    <xf numFmtId="0" fontId="8" fillId="0" borderId="3" xfId="0" applyFont="1" applyFill="1" applyBorder="1" applyAlignment="1">
      <alignment horizontal="left" vertical="center"/>
    </xf>
    <xf numFmtId="0" fontId="8" fillId="0" borderId="32"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2" xfId="0" applyFont="1" applyFill="1" applyBorder="1" applyAlignment="1">
      <alignment horizontal="right" vertical="center"/>
    </xf>
    <xf numFmtId="6" fontId="8" fillId="0" borderId="32" xfId="0" applyNumberFormat="1" applyFont="1" applyFill="1" applyBorder="1" applyAlignment="1">
      <alignment horizontal="right" vertical="center" shrinkToFit="1"/>
    </xf>
    <xf numFmtId="6" fontId="8" fillId="0" borderId="33" xfId="0" applyNumberFormat="1" applyFont="1" applyFill="1" applyBorder="1" applyAlignment="1">
      <alignment horizontal="right" vertical="center" shrinkToFit="1"/>
    </xf>
    <xf numFmtId="6" fontId="8" fillId="0" borderId="2" xfId="0" applyNumberFormat="1" applyFont="1" applyFill="1" applyBorder="1" applyAlignment="1">
      <alignment horizontal="right" vertical="center" shrinkToFit="1"/>
    </xf>
    <xf numFmtId="6" fontId="8" fillId="0" borderId="1" xfId="0" applyNumberFormat="1" applyFont="1" applyFill="1" applyBorder="1" applyAlignment="1">
      <alignment horizontal="right" vertical="center" shrinkToFit="1"/>
    </xf>
    <xf numFmtId="6" fontId="8" fillId="0" borderId="5" xfId="0" applyNumberFormat="1" applyFont="1" applyFill="1" applyBorder="1" applyAlignment="1">
      <alignment horizontal="right" vertical="center" shrinkToFit="1"/>
    </xf>
    <xf numFmtId="6" fontId="8" fillId="0" borderId="4" xfId="0" applyNumberFormat="1" applyFont="1" applyFill="1" applyBorder="1" applyAlignment="1">
      <alignment horizontal="right" vertical="center" shrinkToFit="1"/>
    </xf>
    <xf numFmtId="0" fontId="8" fillId="0" borderId="0" xfId="0" applyFont="1" applyFill="1" applyAlignment="1">
      <alignment horizontal="left" vertical="center" wrapText="1"/>
    </xf>
    <xf numFmtId="0" fontId="8" fillId="0" borderId="6" xfId="0" applyFont="1" applyFill="1" applyBorder="1" applyAlignment="1">
      <alignment vertical="center"/>
    </xf>
    <xf numFmtId="0" fontId="8" fillId="0" borderId="5" xfId="0" applyFont="1" applyFill="1" applyBorder="1" applyAlignment="1">
      <alignment vertical="center"/>
    </xf>
    <xf numFmtId="0" fontId="8" fillId="0" borderId="29" xfId="0" applyFont="1" applyFill="1" applyBorder="1" applyAlignment="1">
      <alignment vertical="center"/>
    </xf>
    <xf numFmtId="0" fontId="8" fillId="0" borderId="28" xfId="0" applyFont="1" applyFill="1" applyBorder="1" applyAlignment="1">
      <alignment vertical="center"/>
    </xf>
    <xf numFmtId="0" fontId="8" fillId="0" borderId="6" xfId="0" applyFont="1" applyFill="1" applyBorder="1" applyAlignment="1">
      <alignment horizontal="left" vertical="center"/>
    </xf>
    <xf numFmtId="0" fontId="8" fillId="0" borderId="29" xfId="0" applyFont="1" applyFill="1" applyBorder="1" applyAlignment="1">
      <alignment horizontal="left" vertical="center"/>
    </xf>
    <xf numFmtId="0" fontId="8" fillId="0" borderId="22" xfId="0" applyFont="1" applyFill="1" applyBorder="1" applyAlignment="1">
      <alignment horizontal="left" vertical="center"/>
    </xf>
    <xf numFmtId="0" fontId="21" fillId="0" borderId="5" xfId="0" applyFont="1" applyFill="1" applyBorder="1" applyAlignment="1">
      <alignment horizontal="center" vertical="center" shrinkToFit="1"/>
    </xf>
    <xf numFmtId="0" fontId="21" fillId="0" borderId="28" xfId="0" applyFont="1" applyFill="1" applyBorder="1" applyAlignment="1">
      <alignment horizontal="center" vertical="center" shrinkToFit="1"/>
    </xf>
    <xf numFmtId="6" fontId="21" fillId="0" borderId="5" xfId="0" applyNumberFormat="1" applyFont="1" applyFill="1" applyBorder="1" applyAlignment="1">
      <alignment horizontal="right" vertical="center" shrinkToFit="1"/>
    </xf>
    <xf numFmtId="6" fontId="21" fillId="0" borderId="4" xfId="0" applyNumberFormat="1" applyFont="1" applyFill="1" applyBorder="1" applyAlignment="1">
      <alignment horizontal="right" vertical="center" shrinkToFit="1"/>
    </xf>
    <xf numFmtId="6" fontId="21" fillId="0" borderId="28" xfId="0" applyNumberFormat="1" applyFont="1" applyFill="1" applyBorder="1" applyAlignment="1">
      <alignment horizontal="right" vertical="center" shrinkToFit="1"/>
    </xf>
    <xf numFmtId="6" fontId="21" fillId="0" borderId="27" xfId="0" applyNumberFormat="1" applyFont="1" applyFill="1" applyBorder="1" applyAlignment="1">
      <alignment horizontal="right" vertical="center" shrinkToFit="1"/>
    </xf>
    <xf numFmtId="0" fontId="16" fillId="0" borderId="22" xfId="0" applyFont="1" applyFill="1" applyBorder="1" applyAlignment="1">
      <alignment horizontal="left" vertical="center"/>
    </xf>
    <xf numFmtId="0" fontId="16" fillId="0" borderId="0" xfId="0" applyFont="1" applyFill="1" applyAlignment="1">
      <alignment horizontal="left" vertical="center"/>
    </xf>
    <xf numFmtId="0" fontId="16" fillId="0" borderId="3" xfId="0" applyFont="1" applyFill="1" applyBorder="1" applyAlignment="1">
      <alignment horizontal="left" vertical="center"/>
    </xf>
    <xf numFmtId="0" fontId="16" fillId="0" borderId="2" xfId="0" applyFont="1" applyFill="1" applyBorder="1" applyAlignment="1">
      <alignment horizontal="left" vertical="center"/>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9" xfId="0" applyFont="1" applyFill="1" applyBorder="1" applyAlignment="1">
      <alignment horizontal="center" vertical="center"/>
    </xf>
    <xf numFmtId="6" fontId="26" fillId="0" borderId="5" xfId="0" applyNumberFormat="1" applyFont="1" applyBorder="1" applyAlignment="1">
      <alignment horizontal="right" vertical="center" shrinkToFit="1"/>
    </xf>
    <xf numFmtId="6" fontId="26" fillId="0" borderId="4" xfId="0" applyNumberFormat="1" applyFont="1" applyBorder="1" applyAlignment="1">
      <alignment horizontal="right" vertical="center" shrinkToFit="1"/>
    </xf>
    <xf numFmtId="6" fontId="26" fillId="0" borderId="2" xfId="0" applyNumberFormat="1" applyFont="1" applyBorder="1" applyAlignment="1">
      <alignment horizontal="right" vertical="center" shrinkToFit="1"/>
    </xf>
    <xf numFmtId="6" fontId="26" fillId="0" borderId="1" xfId="0" applyNumberFormat="1" applyFont="1" applyBorder="1" applyAlignment="1">
      <alignment horizontal="right" vertical="center" shrinkToFit="1"/>
    </xf>
    <xf numFmtId="6" fontId="23" fillId="0" borderId="51" xfId="0" applyNumberFormat="1" applyFont="1" applyBorder="1" applyAlignment="1">
      <alignment horizontal="right" vertical="center"/>
    </xf>
    <xf numFmtId="6" fontId="23" fillId="0" borderId="49"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51980</xdr:colOff>
      <xdr:row>5</xdr:row>
      <xdr:rowOff>42182</xdr:rowOff>
    </xdr:from>
    <xdr:to>
      <xdr:col>20</xdr:col>
      <xdr:colOff>111865</xdr:colOff>
      <xdr:row>65</xdr:row>
      <xdr:rowOff>63147</xdr:rowOff>
    </xdr:to>
    <xdr:sp macro="" textlink="">
      <xdr:nvSpPr>
        <xdr:cNvPr id="2" name="正方形/長方形 1">
          <a:extLst>
            <a:ext uri="{FF2B5EF4-FFF2-40B4-BE49-F238E27FC236}">
              <a16:creationId xmlns:a16="http://schemas.microsoft.com/office/drawing/2014/main" id="{561FE726-828D-425F-8192-809AC8575C63}"/>
            </a:ext>
          </a:extLst>
        </xdr:cNvPr>
        <xdr:cNvSpPr/>
      </xdr:nvSpPr>
      <xdr:spPr>
        <a:xfrm>
          <a:off x="55790" y="901337"/>
          <a:ext cx="12438575" cy="10302250"/>
        </a:xfrm>
        <a:prstGeom prst="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51980</xdr:colOff>
      <xdr:row>78</xdr:row>
      <xdr:rowOff>34562</xdr:rowOff>
    </xdr:from>
    <xdr:to>
      <xdr:col>20</xdr:col>
      <xdr:colOff>111865</xdr:colOff>
      <xdr:row>138</xdr:row>
      <xdr:rowOff>63151</xdr:rowOff>
    </xdr:to>
    <xdr:sp macro="" textlink="">
      <xdr:nvSpPr>
        <xdr:cNvPr id="3" name="正方形/長方形 2">
          <a:extLst>
            <a:ext uri="{FF2B5EF4-FFF2-40B4-BE49-F238E27FC236}">
              <a16:creationId xmlns:a16="http://schemas.microsoft.com/office/drawing/2014/main" id="{DD87BC78-CF85-4B44-B945-BE58F29CCE69}"/>
            </a:ext>
          </a:extLst>
        </xdr:cNvPr>
        <xdr:cNvSpPr/>
      </xdr:nvSpPr>
      <xdr:spPr>
        <a:xfrm>
          <a:off x="55790" y="13407662"/>
          <a:ext cx="12438575" cy="10311779"/>
        </a:xfrm>
        <a:prstGeom prst="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51980</xdr:colOff>
      <xdr:row>5</xdr:row>
      <xdr:rowOff>42182</xdr:rowOff>
    </xdr:from>
    <xdr:to>
      <xdr:col>20</xdr:col>
      <xdr:colOff>111865</xdr:colOff>
      <xdr:row>65</xdr:row>
      <xdr:rowOff>63147</xdr:rowOff>
    </xdr:to>
    <xdr:sp macro="" textlink="">
      <xdr:nvSpPr>
        <xdr:cNvPr id="2" name="正方形/長方形 1">
          <a:extLst>
            <a:ext uri="{FF2B5EF4-FFF2-40B4-BE49-F238E27FC236}">
              <a16:creationId xmlns:a16="http://schemas.microsoft.com/office/drawing/2014/main" id="{530B8FD4-E608-4596-9E44-16A6147CD2A1}"/>
            </a:ext>
          </a:extLst>
        </xdr:cNvPr>
        <xdr:cNvSpPr/>
      </xdr:nvSpPr>
      <xdr:spPr>
        <a:xfrm>
          <a:off x="55790" y="901337"/>
          <a:ext cx="12438575" cy="10302250"/>
        </a:xfrm>
        <a:prstGeom prst="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51980</xdr:colOff>
      <xdr:row>78</xdr:row>
      <xdr:rowOff>34562</xdr:rowOff>
    </xdr:from>
    <xdr:to>
      <xdr:col>20</xdr:col>
      <xdr:colOff>111865</xdr:colOff>
      <xdr:row>138</xdr:row>
      <xdr:rowOff>63151</xdr:rowOff>
    </xdr:to>
    <xdr:sp macro="" textlink="">
      <xdr:nvSpPr>
        <xdr:cNvPr id="3" name="正方形/長方形 2">
          <a:extLst>
            <a:ext uri="{FF2B5EF4-FFF2-40B4-BE49-F238E27FC236}">
              <a16:creationId xmlns:a16="http://schemas.microsoft.com/office/drawing/2014/main" id="{D3E890D6-E6B9-44A1-BCA5-FEAA666C1570}"/>
            </a:ext>
          </a:extLst>
        </xdr:cNvPr>
        <xdr:cNvSpPr/>
      </xdr:nvSpPr>
      <xdr:spPr>
        <a:xfrm>
          <a:off x="55790" y="13407662"/>
          <a:ext cx="12438575" cy="10311779"/>
        </a:xfrm>
        <a:prstGeom prst="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BB21A-1108-4190-A95B-16F0B39B9618}">
  <sheetPr>
    <tabColor rgb="FFFFFF00"/>
    <pageSetUpPr fitToPage="1"/>
  </sheetPr>
  <dimension ref="A1:AR166"/>
  <sheetViews>
    <sheetView tabSelected="1" view="pageBreakPreview" zoomScaleNormal="75" zoomScaleSheetLayoutView="100" workbookViewId="0">
      <selection activeCell="D6" sqref="D6:T6"/>
    </sheetView>
  </sheetViews>
  <sheetFormatPr defaultColWidth="8.21875" defaultRowHeight="24.75" customHeight="1"/>
  <cols>
    <col min="1" max="1" width="4.109375" style="1" customWidth="1"/>
    <col min="2" max="20" width="8.5546875" style="1" customWidth="1"/>
    <col min="21" max="21" width="1.6640625" style="1" customWidth="1"/>
    <col min="22" max="25" width="9" style="1"/>
    <col min="26" max="44" width="7.6640625" style="1" customWidth="1"/>
    <col min="45" max="16384" width="8.21875" style="1"/>
  </cols>
  <sheetData>
    <row r="1" spans="1:43" ht="9" customHeight="1">
      <c r="N1" s="38"/>
      <c r="O1" s="253" t="s">
        <v>92</v>
      </c>
      <c r="P1" s="254"/>
      <c r="Q1" s="254"/>
      <c r="R1" s="254"/>
      <c r="S1" s="254"/>
      <c r="T1" s="255"/>
    </row>
    <row r="2" spans="1:43" ht="43.5" customHeight="1">
      <c r="A2" s="20"/>
      <c r="B2" s="20"/>
      <c r="C2" s="20"/>
      <c r="D2" s="20"/>
      <c r="E2" s="20"/>
      <c r="F2" s="20"/>
      <c r="G2" s="259" t="s">
        <v>91</v>
      </c>
      <c r="H2" s="259"/>
      <c r="I2" s="259"/>
      <c r="J2" s="259"/>
      <c r="K2" s="259"/>
      <c r="L2" s="259"/>
      <c r="M2" s="259"/>
      <c r="N2" s="260"/>
      <c r="O2" s="256"/>
      <c r="P2" s="257"/>
      <c r="Q2" s="257"/>
      <c r="R2" s="257"/>
      <c r="S2" s="257"/>
      <c r="T2" s="258"/>
    </row>
    <row r="3" spans="1:43" ht="72" customHeight="1" thickBot="1">
      <c r="A3" s="183" t="s">
        <v>90</v>
      </c>
      <c r="B3" s="184"/>
      <c r="C3" s="184"/>
      <c r="D3" s="184"/>
      <c r="E3" s="184"/>
      <c r="F3" s="184"/>
      <c r="G3" s="184"/>
      <c r="H3" s="184"/>
      <c r="I3" s="184"/>
      <c r="J3" s="184"/>
      <c r="K3" s="184"/>
      <c r="L3" s="184"/>
      <c r="M3" s="184"/>
      <c r="N3" s="184"/>
      <c r="O3" s="184"/>
      <c r="P3" s="184"/>
      <c r="Q3" s="184"/>
      <c r="R3" s="184"/>
      <c r="S3" s="184"/>
      <c r="T3" s="184"/>
    </row>
    <row r="4" spans="1:43" ht="24.6" customHeight="1" thickBot="1">
      <c r="A4" s="112" t="s">
        <v>89</v>
      </c>
      <c r="B4" s="113"/>
      <c r="C4" s="113"/>
      <c r="D4" s="113"/>
      <c r="E4" s="114"/>
      <c r="F4" s="81"/>
      <c r="G4" s="19"/>
      <c r="H4" s="19"/>
      <c r="I4" s="19"/>
      <c r="J4" s="19"/>
      <c r="K4" s="19"/>
      <c r="L4" s="19"/>
      <c r="M4" s="19"/>
      <c r="N4" s="115"/>
      <c r="O4" s="115"/>
      <c r="P4" s="115"/>
      <c r="Q4" s="115"/>
      <c r="R4" s="115"/>
      <c r="S4" s="115"/>
      <c r="T4" s="115"/>
      <c r="Z4" s="60"/>
      <c r="AA4" s="60"/>
      <c r="AB4" s="60"/>
      <c r="AC4" s="60"/>
    </row>
    <row r="5" spans="1:43" ht="8.1" customHeight="1">
      <c r="A5" s="9"/>
      <c r="B5" s="9"/>
      <c r="C5" s="9"/>
      <c r="D5" s="9"/>
      <c r="E5" s="9"/>
      <c r="F5" s="9"/>
      <c r="G5" s="9"/>
      <c r="H5" s="9"/>
      <c r="I5" s="9"/>
      <c r="J5" s="9"/>
      <c r="K5" s="116"/>
      <c r="L5" s="116"/>
      <c r="M5" s="14"/>
      <c r="N5" s="9"/>
      <c r="O5" s="80"/>
      <c r="P5" s="80"/>
      <c r="Q5" s="70"/>
      <c r="R5" s="80"/>
      <c r="S5" s="80"/>
      <c r="T5" s="44"/>
      <c r="Z5" s="60"/>
      <c r="AA5" s="60"/>
      <c r="AB5" s="60"/>
    </row>
    <row r="6" spans="1:43" ht="50.4" customHeight="1">
      <c r="A6" s="108" t="s">
        <v>88</v>
      </c>
      <c r="B6" s="108"/>
      <c r="C6" s="109"/>
      <c r="D6" s="110"/>
      <c r="E6" s="111"/>
      <c r="F6" s="111"/>
      <c r="G6" s="111"/>
      <c r="H6" s="111"/>
      <c r="I6" s="111"/>
      <c r="J6" s="111"/>
      <c r="K6" s="111"/>
      <c r="L6" s="111"/>
      <c r="M6" s="111"/>
      <c r="N6" s="111"/>
      <c r="O6" s="111"/>
      <c r="P6" s="111"/>
      <c r="Q6" s="111"/>
      <c r="R6" s="111"/>
      <c r="S6" s="111"/>
      <c r="T6" s="111"/>
      <c r="U6" s="44"/>
      <c r="AA6" s="10"/>
      <c r="AB6" s="10"/>
      <c r="AC6" s="10"/>
      <c r="AK6" s="37"/>
      <c r="AL6" s="37"/>
      <c r="AM6" s="37"/>
      <c r="AN6" s="10"/>
      <c r="AO6" s="10"/>
      <c r="AP6" s="10"/>
      <c r="AQ6" s="10"/>
    </row>
    <row r="7" spans="1:43" ht="12.6" customHeight="1">
      <c r="A7" s="79"/>
      <c r="B7" s="79"/>
      <c r="C7" s="79"/>
      <c r="D7" s="78"/>
      <c r="E7" s="77"/>
      <c r="F7" s="77"/>
      <c r="G7" s="77"/>
      <c r="H7" s="77"/>
      <c r="I7" s="77"/>
      <c r="J7" s="77"/>
      <c r="K7" s="77"/>
      <c r="L7" s="78"/>
      <c r="M7" s="78"/>
      <c r="N7" s="78"/>
      <c r="O7" s="77"/>
      <c r="P7" s="77"/>
      <c r="Q7" s="77"/>
      <c r="R7" s="77"/>
      <c r="S7" s="77"/>
      <c r="T7" s="77"/>
      <c r="AA7" s="10"/>
      <c r="AB7" s="10"/>
      <c r="AC7" s="10"/>
      <c r="AK7" s="37"/>
      <c r="AL7" s="37"/>
      <c r="AM7" s="37"/>
      <c r="AN7" s="10"/>
      <c r="AO7" s="10"/>
      <c r="AP7" s="10"/>
      <c r="AQ7" s="10"/>
    </row>
    <row r="8" spans="1:43" ht="24.75" customHeight="1">
      <c r="A8" s="174" t="s">
        <v>87</v>
      </c>
      <c r="B8" s="175"/>
      <c r="C8" s="175"/>
      <c r="D8" s="176"/>
      <c r="E8" s="48"/>
      <c r="F8" s="65"/>
      <c r="G8" s="65"/>
      <c r="H8" s="65"/>
      <c r="I8" s="65"/>
      <c r="J8" s="65"/>
      <c r="K8" s="65"/>
      <c r="L8" s="177" t="s">
        <v>86</v>
      </c>
      <c r="M8" s="178"/>
      <c r="N8" s="179"/>
      <c r="O8" s="9"/>
      <c r="P8" s="10"/>
      <c r="Q8" s="10"/>
      <c r="R8" s="10"/>
      <c r="S8" s="10"/>
      <c r="T8" s="10"/>
    </row>
    <row r="9" spans="1:43" ht="10.5" customHeight="1">
      <c r="A9" s="24"/>
    </row>
    <row r="10" spans="1:43" ht="24.75" customHeight="1">
      <c r="A10" s="24"/>
      <c r="B10" s="144" t="s">
        <v>83</v>
      </c>
      <c r="C10" s="145"/>
      <c r="D10" s="146"/>
      <c r="E10" s="138" t="s">
        <v>85</v>
      </c>
      <c r="F10" s="138"/>
      <c r="G10" s="138"/>
      <c r="H10" s="146" t="s">
        <v>84</v>
      </c>
      <c r="I10" s="144" t="s">
        <v>80</v>
      </c>
      <c r="J10" s="146"/>
      <c r="L10" s="132" t="s">
        <v>83</v>
      </c>
      <c r="M10" s="132"/>
      <c r="N10" s="132"/>
      <c r="O10" s="138" t="s">
        <v>82</v>
      </c>
      <c r="P10" s="138"/>
      <c r="Q10" s="138"/>
      <c r="R10" s="160" t="s">
        <v>81</v>
      </c>
      <c r="S10" s="132" t="s">
        <v>80</v>
      </c>
      <c r="T10" s="132"/>
    </row>
    <row r="11" spans="1:43" ht="24.75" customHeight="1" thickBot="1">
      <c r="A11" s="24"/>
      <c r="B11" s="180"/>
      <c r="C11" s="181"/>
      <c r="D11" s="182"/>
      <c r="E11" s="159"/>
      <c r="F11" s="159"/>
      <c r="G11" s="159"/>
      <c r="H11" s="182"/>
      <c r="I11" s="180"/>
      <c r="J11" s="182"/>
      <c r="L11" s="161"/>
      <c r="M11" s="161"/>
      <c r="N11" s="161"/>
      <c r="O11" s="159"/>
      <c r="P11" s="159"/>
      <c r="Q11" s="159"/>
      <c r="R11" s="159"/>
      <c r="S11" s="161"/>
      <c r="T11" s="161"/>
    </row>
    <row r="12" spans="1:43" ht="24.75" customHeight="1" thickTop="1">
      <c r="A12" s="24"/>
      <c r="B12" s="162" t="s">
        <v>79</v>
      </c>
      <c r="C12" s="163"/>
      <c r="D12" s="164"/>
      <c r="E12" s="165" t="s">
        <v>78</v>
      </c>
      <c r="F12" s="166"/>
      <c r="G12" s="167"/>
      <c r="H12" s="76"/>
      <c r="I12" s="168">
        <f>H12*9000</f>
        <v>0</v>
      </c>
      <c r="J12" s="169"/>
      <c r="L12" s="170" t="s">
        <v>77</v>
      </c>
      <c r="M12" s="170"/>
      <c r="N12" s="170"/>
      <c r="O12" s="171" t="s">
        <v>99</v>
      </c>
      <c r="P12" s="171"/>
      <c r="Q12" s="171"/>
      <c r="R12" s="75"/>
      <c r="S12" s="172">
        <f>R12*500</f>
        <v>0</v>
      </c>
      <c r="T12" s="173"/>
    </row>
    <row r="13" spans="1:43" ht="24.75" customHeight="1">
      <c r="A13" s="24"/>
      <c r="B13" s="150" t="s">
        <v>76</v>
      </c>
      <c r="C13" s="151"/>
      <c r="D13" s="152"/>
      <c r="E13" s="138" t="s">
        <v>75</v>
      </c>
      <c r="F13" s="138"/>
      <c r="G13" s="138"/>
      <c r="H13" s="74"/>
      <c r="I13" s="141">
        <f>H13*36000</f>
        <v>0</v>
      </c>
      <c r="J13" s="142"/>
      <c r="L13" s="153" t="s">
        <v>74</v>
      </c>
      <c r="M13" s="154"/>
      <c r="N13" s="155"/>
      <c r="O13" s="156" t="s">
        <v>100</v>
      </c>
      <c r="P13" s="157"/>
      <c r="Q13" s="158"/>
      <c r="R13" s="72"/>
      <c r="S13" s="134">
        <f>R13*300</f>
        <v>0</v>
      </c>
      <c r="T13" s="135"/>
    </row>
    <row r="14" spans="1:43" ht="24.75" customHeight="1">
      <c r="A14" s="24"/>
      <c r="B14" s="132" t="s">
        <v>73</v>
      </c>
      <c r="C14" s="132"/>
      <c r="D14" s="132"/>
      <c r="E14" s="138" t="s">
        <v>72</v>
      </c>
      <c r="F14" s="138"/>
      <c r="G14" s="138"/>
      <c r="H14" s="74"/>
      <c r="I14" s="139">
        <f>H14*71000</f>
        <v>0</v>
      </c>
      <c r="J14" s="140"/>
      <c r="L14" s="144" t="s">
        <v>71</v>
      </c>
      <c r="M14" s="145"/>
      <c r="N14" s="146"/>
      <c r="O14" s="147" t="s">
        <v>101</v>
      </c>
      <c r="P14" s="148"/>
      <c r="Q14" s="149"/>
      <c r="R14" s="73"/>
      <c r="S14" s="134">
        <f>R14*200</f>
        <v>0</v>
      </c>
      <c r="T14" s="135"/>
    </row>
    <row r="15" spans="1:43" ht="24.75" customHeight="1">
      <c r="A15" s="24"/>
      <c r="B15" s="143" t="s">
        <v>70</v>
      </c>
      <c r="C15" s="143"/>
      <c r="D15" s="143"/>
      <c r="E15" s="138" t="s">
        <v>69</v>
      </c>
      <c r="F15" s="138"/>
      <c r="G15" s="138"/>
      <c r="H15" s="72"/>
      <c r="I15" s="141">
        <f>H15*9000</f>
        <v>0</v>
      </c>
      <c r="J15" s="142"/>
      <c r="L15" s="132" t="s">
        <v>68</v>
      </c>
      <c r="M15" s="132"/>
      <c r="N15" s="132"/>
      <c r="O15" s="133" t="s">
        <v>102</v>
      </c>
      <c r="P15" s="133"/>
      <c r="Q15" s="133"/>
      <c r="R15" s="72"/>
      <c r="S15" s="134">
        <f>R15*4000</f>
        <v>0</v>
      </c>
      <c r="T15" s="135"/>
    </row>
    <row r="16" spans="1:43" ht="24.75" customHeight="1">
      <c r="A16" s="24"/>
      <c r="B16" s="136" t="s">
        <v>67</v>
      </c>
      <c r="C16" s="136"/>
      <c r="D16" s="136"/>
      <c r="E16" s="137" t="s">
        <v>66</v>
      </c>
      <c r="F16" s="138"/>
      <c r="G16" s="138"/>
      <c r="H16" s="72"/>
      <c r="I16" s="139">
        <f>H16*5000</f>
        <v>0</v>
      </c>
      <c r="J16" s="140"/>
      <c r="L16" s="132" t="s">
        <v>65</v>
      </c>
      <c r="M16" s="132"/>
      <c r="N16" s="132"/>
      <c r="O16" s="133" t="s">
        <v>103</v>
      </c>
      <c r="P16" s="133"/>
      <c r="Q16" s="133"/>
      <c r="R16" s="72"/>
      <c r="S16" s="134">
        <f>R16*2000</f>
        <v>0</v>
      </c>
      <c r="T16" s="135"/>
    </row>
    <row r="17" spans="1:44" ht="24.75" customHeight="1">
      <c r="A17" s="24"/>
      <c r="B17" s="136"/>
      <c r="C17" s="136"/>
      <c r="D17" s="136"/>
      <c r="E17" s="137" t="s">
        <v>64</v>
      </c>
      <c r="F17" s="138"/>
      <c r="G17" s="138"/>
      <c r="H17" s="72"/>
      <c r="I17" s="141">
        <f>H17*10000</f>
        <v>0</v>
      </c>
      <c r="J17" s="142"/>
      <c r="L17" s="132" t="s">
        <v>63</v>
      </c>
      <c r="M17" s="132"/>
      <c r="N17" s="132"/>
      <c r="O17" s="133" t="s">
        <v>62</v>
      </c>
      <c r="P17" s="133"/>
      <c r="Q17" s="133"/>
      <c r="R17" s="72"/>
      <c r="S17" s="134">
        <f>R17*100</f>
        <v>0</v>
      </c>
      <c r="T17" s="135"/>
    </row>
    <row r="18" spans="1:44" ht="24.75" customHeight="1">
      <c r="A18" s="24"/>
      <c r="B18" s="10"/>
      <c r="C18" s="10"/>
      <c r="D18" s="10"/>
      <c r="E18" s="10"/>
      <c r="F18" s="11"/>
      <c r="G18" s="11"/>
      <c r="H18" s="10"/>
      <c r="I18" s="10"/>
      <c r="K18" s="9"/>
      <c r="L18" s="132" t="s">
        <v>61</v>
      </c>
      <c r="M18" s="132"/>
      <c r="N18" s="132"/>
      <c r="O18" s="133" t="s">
        <v>60</v>
      </c>
      <c r="P18" s="133"/>
      <c r="Q18" s="133"/>
      <c r="R18" s="72"/>
      <c r="S18" s="134">
        <f>R18*300</f>
        <v>0</v>
      </c>
      <c r="T18" s="135"/>
    </row>
    <row r="19" spans="1:44" ht="18.600000000000001" customHeight="1">
      <c r="A19" s="24"/>
      <c r="B19" s="10"/>
      <c r="C19" s="10"/>
      <c r="D19" s="10"/>
      <c r="E19" s="10"/>
      <c r="F19" s="10"/>
      <c r="G19" s="10"/>
      <c r="H19" s="10"/>
      <c r="I19" s="10"/>
      <c r="J19" s="10"/>
      <c r="K19" s="9"/>
      <c r="L19" s="71" t="s">
        <v>59</v>
      </c>
      <c r="M19" s="14"/>
      <c r="N19" s="14"/>
      <c r="O19" s="15"/>
      <c r="P19" s="15"/>
      <c r="Q19" s="15"/>
      <c r="R19" s="15"/>
      <c r="S19" s="70"/>
      <c r="T19" s="69"/>
    </row>
    <row r="20" spans="1:44" ht="22.2" customHeight="1">
      <c r="A20" s="24"/>
      <c r="B20" s="10"/>
      <c r="C20" s="10"/>
      <c r="D20" s="10"/>
      <c r="E20" s="10"/>
      <c r="F20" s="11"/>
      <c r="G20" s="11"/>
      <c r="H20" s="10"/>
      <c r="I20" s="10"/>
      <c r="K20" s="10"/>
      <c r="L20" s="10"/>
      <c r="M20" s="10"/>
      <c r="N20" s="9"/>
      <c r="O20" s="4"/>
      <c r="P20" s="241" t="s">
        <v>11</v>
      </c>
      <c r="Q20" s="263">
        <f>SUM(I12:J17)+SUM(S12:T18)</f>
        <v>0</v>
      </c>
      <c r="R20" s="264"/>
      <c r="S20" s="264"/>
      <c r="T20" s="265"/>
    </row>
    <row r="21" spans="1:44" ht="22.2" customHeight="1" thickBot="1">
      <c r="A21" s="24"/>
      <c r="B21" s="8"/>
      <c r="C21" s="8"/>
      <c r="D21" s="8"/>
      <c r="E21" s="8"/>
      <c r="F21" s="8"/>
      <c r="G21" s="7"/>
      <c r="H21" s="5"/>
      <c r="I21" s="6"/>
      <c r="J21" s="6"/>
      <c r="K21" s="5"/>
      <c r="L21" s="5"/>
      <c r="O21" s="4"/>
      <c r="P21" s="280"/>
      <c r="Q21" s="266"/>
      <c r="R21" s="266"/>
      <c r="S21" s="266"/>
      <c r="T21" s="267"/>
    </row>
    <row r="22" spans="1:44" ht="10.5" customHeight="1">
      <c r="A22" s="46"/>
      <c r="B22" s="45"/>
      <c r="C22" s="45"/>
      <c r="D22" s="44"/>
      <c r="E22" s="44"/>
      <c r="F22" s="68"/>
      <c r="G22" s="68"/>
      <c r="H22" s="68"/>
      <c r="I22" s="68"/>
      <c r="J22" s="68"/>
      <c r="K22" s="68"/>
      <c r="L22" s="68"/>
      <c r="M22" s="68"/>
      <c r="N22" s="44"/>
      <c r="O22" s="44"/>
      <c r="P22" s="44"/>
      <c r="Q22" s="44"/>
      <c r="R22" s="44"/>
      <c r="S22" s="44"/>
      <c r="T22" s="67"/>
      <c r="U22" s="44"/>
      <c r="Z22" s="47"/>
      <c r="AA22" s="25"/>
      <c r="AB22" s="25"/>
      <c r="AC22" s="25"/>
      <c r="AD22" s="25"/>
      <c r="AE22" s="25"/>
      <c r="AF22" s="25"/>
      <c r="AG22" s="25"/>
      <c r="AH22" s="25"/>
      <c r="AI22" s="7"/>
      <c r="AJ22" s="7"/>
      <c r="AK22" s="6"/>
      <c r="AL22" s="6"/>
      <c r="AM22" s="6"/>
      <c r="AN22" s="6"/>
      <c r="AO22" s="6"/>
      <c r="AP22" s="6"/>
      <c r="AQ22" s="6"/>
      <c r="AR22" s="13"/>
    </row>
    <row r="23" spans="1:44" ht="24.75" customHeight="1">
      <c r="A23" s="46"/>
      <c r="B23" s="44"/>
      <c r="C23" s="43"/>
      <c r="D23" s="45"/>
      <c r="E23" s="45"/>
      <c r="F23" s="45"/>
      <c r="G23" s="42"/>
      <c r="H23" s="42"/>
      <c r="I23" s="43"/>
      <c r="J23" s="43"/>
      <c r="K23" s="44"/>
      <c r="L23" s="43"/>
      <c r="M23" s="43"/>
      <c r="N23" s="43"/>
      <c r="O23" s="42"/>
      <c r="P23" s="41"/>
      <c r="Q23" s="41"/>
      <c r="R23" s="41"/>
      <c r="S23" s="41"/>
      <c r="T23" s="40"/>
      <c r="U23" s="12"/>
    </row>
    <row r="24" spans="1:44" ht="10.5" customHeight="1">
      <c r="A24" s="174" t="s">
        <v>58</v>
      </c>
      <c r="B24" s="175"/>
      <c r="C24" s="176"/>
      <c r="D24" s="66"/>
      <c r="E24" s="63"/>
      <c r="F24" s="63"/>
      <c r="G24" s="64"/>
      <c r="H24" s="64"/>
      <c r="I24" s="63"/>
      <c r="J24" s="63"/>
      <c r="K24" s="65"/>
      <c r="L24" s="63"/>
      <c r="M24" s="63"/>
      <c r="N24" s="63"/>
      <c r="O24" s="48"/>
      <c r="P24" s="64"/>
      <c r="Q24" s="64"/>
      <c r="R24" s="63"/>
      <c r="S24" s="63"/>
      <c r="T24" s="62"/>
    </row>
    <row r="25" spans="1:44" ht="24.75" customHeight="1">
      <c r="A25" s="24"/>
      <c r="B25" s="61"/>
      <c r="C25" s="60"/>
      <c r="D25" s="60"/>
      <c r="T25" s="38"/>
      <c r="U25" s="4"/>
    </row>
    <row r="26" spans="1:44" ht="24.75" customHeight="1" thickBot="1">
      <c r="A26" s="24"/>
      <c r="B26" s="132" t="s">
        <v>57</v>
      </c>
      <c r="C26" s="132"/>
      <c r="D26" s="132"/>
      <c r="E26" s="311" t="s">
        <v>56</v>
      </c>
      <c r="F26" s="311"/>
      <c r="G26" s="132" t="s">
        <v>39</v>
      </c>
      <c r="H26" s="132"/>
      <c r="J26" s="249" t="s">
        <v>55</v>
      </c>
      <c r="K26" s="249"/>
      <c r="L26" s="59" t="s">
        <v>4</v>
      </c>
      <c r="M26" s="52"/>
      <c r="N26" s="58" t="s">
        <v>50</v>
      </c>
      <c r="O26" s="51" t="s">
        <v>4</v>
      </c>
      <c r="P26" s="52"/>
      <c r="Q26" s="51" t="s">
        <v>49</v>
      </c>
      <c r="R26" s="106">
        <f>M26*P26*950</f>
        <v>0</v>
      </c>
      <c r="S26" s="106"/>
      <c r="T26" s="38"/>
      <c r="U26" s="4"/>
    </row>
    <row r="27" spans="1:44" ht="24.75" customHeight="1" thickBot="1">
      <c r="A27" s="24"/>
      <c r="B27" s="161"/>
      <c r="C27" s="161"/>
      <c r="D27" s="161"/>
      <c r="E27" s="312"/>
      <c r="F27" s="312"/>
      <c r="G27" s="161"/>
      <c r="H27" s="161"/>
      <c r="J27" s="117" t="s">
        <v>54</v>
      </c>
      <c r="K27" s="117"/>
      <c r="L27" s="55" t="s">
        <v>4</v>
      </c>
      <c r="M27" s="52"/>
      <c r="N27" s="54" t="s">
        <v>50</v>
      </c>
      <c r="O27" s="53" t="s">
        <v>4</v>
      </c>
      <c r="P27" s="52"/>
      <c r="Q27" s="51" t="s">
        <v>49</v>
      </c>
      <c r="R27" s="310">
        <f>M27*P27*1220</f>
        <v>0</v>
      </c>
      <c r="S27" s="310"/>
      <c r="T27" s="38"/>
      <c r="U27" s="4"/>
    </row>
    <row r="28" spans="1:44" ht="24.75" customHeight="1" thickTop="1" thickBot="1">
      <c r="A28" s="24"/>
      <c r="B28" s="138" t="s">
        <v>53</v>
      </c>
      <c r="C28" s="138"/>
      <c r="D28" s="138"/>
      <c r="E28" s="187" t="s">
        <v>52</v>
      </c>
      <c r="F28" s="187"/>
      <c r="G28" s="57"/>
      <c r="H28" s="56" t="s">
        <v>16</v>
      </c>
      <c r="J28" s="117" t="s">
        <v>51</v>
      </c>
      <c r="K28" s="117"/>
      <c r="L28" s="55" t="s">
        <v>4</v>
      </c>
      <c r="M28" s="52"/>
      <c r="N28" s="54" t="s">
        <v>50</v>
      </c>
      <c r="O28" s="53" t="s">
        <v>4</v>
      </c>
      <c r="P28" s="52"/>
      <c r="Q28" s="51" t="s">
        <v>49</v>
      </c>
      <c r="R28" s="310">
        <f>M28*P28*1630</f>
        <v>0</v>
      </c>
      <c r="S28" s="310"/>
      <c r="T28" s="38"/>
    </row>
    <row r="29" spans="1:44" ht="24.75" customHeight="1">
      <c r="A29" s="24"/>
      <c r="B29" s="138" t="s">
        <v>48</v>
      </c>
      <c r="C29" s="138"/>
      <c r="D29" s="138"/>
      <c r="E29" s="188" t="s">
        <v>47</v>
      </c>
      <c r="F29" s="187"/>
      <c r="G29" s="50"/>
      <c r="H29" s="49" t="s">
        <v>16</v>
      </c>
      <c r="K29" s="9"/>
      <c r="L29" s="9"/>
      <c r="M29" s="9"/>
      <c r="N29" s="9"/>
      <c r="O29" s="9"/>
      <c r="T29" s="38"/>
    </row>
    <row r="30" spans="1:44" ht="24.6" customHeight="1">
      <c r="A30" s="24"/>
      <c r="B30" s="138" t="s">
        <v>46</v>
      </c>
      <c r="C30" s="138"/>
      <c r="D30" s="138"/>
      <c r="E30" s="188" t="s">
        <v>45</v>
      </c>
      <c r="F30" s="187"/>
      <c r="G30" s="50"/>
      <c r="H30" s="49" t="s">
        <v>16</v>
      </c>
      <c r="K30" s="9"/>
      <c r="L30" s="9"/>
      <c r="M30" s="9"/>
      <c r="N30" s="9"/>
      <c r="O30" s="9"/>
      <c r="P30" s="241" t="s">
        <v>10</v>
      </c>
      <c r="Q30" s="263">
        <f>SUM(R26:R28)</f>
        <v>0</v>
      </c>
      <c r="R30" s="264"/>
      <c r="S30" s="264"/>
      <c r="T30" s="265"/>
    </row>
    <row r="31" spans="1:44" ht="10.5" customHeight="1" thickBot="1">
      <c r="A31" s="24"/>
      <c r="B31" s="48"/>
      <c r="C31" s="48"/>
      <c r="D31" s="48"/>
      <c r="E31" s="48"/>
      <c r="F31" s="48"/>
      <c r="G31" s="48"/>
      <c r="H31" s="48"/>
      <c r="K31" s="9"/>
      <c r="L31" s="9"/>
      <c r="M31" s="9"/>
      <c r="N31" s="9"/>
      <c r="O31" s="9"/>
      <c r="P31" s="280"/>
      <c r="Q31" s="266"/>
      <c r="R31" s="266"/>
      <c r="S31" s="266"/>
      <c r="T31" s="267"/>
      <c r="U31" s="44"/>
      <c r="Z31" s="47"/>
      <c r="AA31" s="25"/>
      <c r="AB31" s="25"/>
      <c r="AC31" s="25"/>
      <c r="AD31" s="25"/>
      <c r="AE31" s="25"/>
      <c r="AF31" s="25"/>
      <c r="AG31" s="25"/>
      <c r="AH31" s="25"/>
      <c r="AI31" s="7"/>
      <c r="AJ31" s="7"/>
      <c r="AK31" s="6"/>
      <c r="AL31" s="6"/>
      <c r="AM31" s="6"/>
      <c r="AN31" s="6"/>
      <c r="AO31" s="6"/>
      <c r="AP31" s="6"/>
      <c r="AQ31" s="6"/>
      <c r="AR31" s="13"/>
    </row>
    <row r="32" spans="1:44" ht="33" customHeight="1">
      <c r="A32" s="46"/>
      <c r="B32" s="44"/>
      <c r="C32" s="43"/>
      <c r="D32" s="45"/>
      <c r="E32" s="45"/>
      <c r="F32" s="45"/>
      <c r="G32" s="42"/>
      <c r="H32" s="42"/>
      <c r="I32" s="43"/>
      <c r="J32" s="43"/>
      <c r="K32" s="44"/>
      <c r="L32" s="43"/>
      <c r="M32" s="43"/>
      <c r="N32" s="43"/>
      <c r="O32" s="42"/>
      <c r="P32" s="41"/>
      <c r="Q32" s="41"/>
      <c r="R32" s="41"/>
      <c r="S32" s="41"/>
      <c r="T32" s="40"/>
      <c r="Z32" s="3"/>
      <c r="AA32" s="3"/>
      <c r="AB32" s="3"/>
      <c r="AC32" s="12"/>
      <c r="AD32" s="12"/>
      <c r="AE32" s="12"/>
      <c r="AG32" s="13"/>
      <c r="AH32" s="12"/>
      <c r="AI32" s="13"/>
      <c r="AJ32" s="13"/>
      <c r="AK32" s="12"/>
      <c r="AL32" s="12"/>
      <c r="AM32" s="12"/>
      <c r="AO32" s="12"/>
      <c r="AP32" s="12"/>
      <c r="AQ32" s="12"/>
      <c r="AR32" s="12"/>
    </row>
    <row r="33" spans="1:44" ht="10.5" customHeight="1">
      <c r="A33" s="174" t="s">
        <v>44</v>
      </c>
      <c r="B33" s="175"/>
      <c r="C33" s="175"/>
      <c r="D33" s="176"/>
      <c r="E33" s="39"/>
      <c r="F33" s="37"/>
      <c r="G33" s="37"/>
      <c r="H33" s="37"/>
      <c r="J33" s="9"/>
      <c r="K33" s="9"/>
      <c r="L33" s="9"/>
      <c r="M33" s="9"/>
      <c r="N33" s="9"/>
      <c r="O33" s="9"/>
      <c r="T33" s="38"/>
      <c r="Z33" s="9"/>
      <c r="AB33" s="37"/>
      <c r="AC33" s="37"/>
      <c r="AD33" s="37"/>
      <c r="AG33" s="3"/>
      <c r="AH33" s="3"/>
      <c r="AI33" s="3"/>
      <c r="AJ33" s="3"/>
      <c r="AK33" s="3"/>
    </row>
    <row r="34" spans="1:44" ht="23.25" customHeight="1" thickBot="1">
      <c r="A34" s="36"/>
      <c r="B34" s="35"/>
      <c r="C34" s="34"/>
      <c r="D34" s="34"/>
      <c r="E34" s="34"/>
      <c r="F34" s="34"/>
      <c r="G34" s="34"/>
      <c r="H34" s="34"/>
      <c r="I34" s="34"/>
      <c r="J34" s="34"/>
      <c r="K34" s="34"/>
      <c r="L34" s="34"/>
      <c r="M34" s="34"/>
      <c r="N34" s="34"/>
      <c r="O34" s="34"/>
      <c r="P34" s="34"/>
      <c r="Q34" s="34"/>
      <c r="R34" s="34"/>
      <c r="S34" s="34"/>
      <c r="T34" s="33"/>
      <c r="Z34" s="16"/>
      <c r="AA34" s="16"/>
      <c r="AB34" s="16"/>
      <c r="AC34" s="16"/>
      <c r="AD34" s="16"/>
      <c r="AE34" s="16"/>
      <c r="AF34" s="16"/>
      <c r="AG34" s="16"/>
      <c r="AH34" s="16"/>
      <c r="AI34" s="16"/>
      <c r="AJ34" s="16"/>
      <c r="AK34" s="2"/>
      <c r="AL34" s="2"/>
      <c r="AN34" s="4"/>
      <c r="AO34" s="4"/>
      <c r="AP34" s="4"/>
      <c r="AQ34" s="4"/>
      <c r="AR34" s="4"/>
    </row>
    <row r="35" spans="1:44" ht="23.25" customHeight="1">
      <c r="A35" s="32"/>
      <c r="B35" s="118" t="s">
        <v>43</v>
      </c>
      <c r="C35" s="119"/>
      <c r="D35" s="120"/>
      <c r="E35" s="124" t="s">
        <v>42</v>
      </c>
      <c r="F35" s="125"/>
      <c r="G35" s="125"/>
      <c r="H35" s="125"/>
      <c r="I35" s="125"/>
      <c r="J35" s="125"/>
      <c r="K35" s="125"/>
      <c r="L35" s="126"/>
      <c r="M35" s="129" t="s">
        <v>41</v>
      </c>
      <c r="N35" s="130"/>
      <c r="O35" s="130"/>
      <c r="P35" s="130"/>
      <c r="Q35" s="130"/>
      <c r="R35" s="130"/>
      <c r="S35" s="130"/>
      <c r="T35" s="131"/>
      <c r="Z35" s="3"/>
      <c r="AA35" s="3"/>
      <c r="AB35" s="3"/>
      <c r="AE35" s="2"/>
      <c r="AF35" s="2"/>
      <c r="AG35" s="2"/>
      <c r="AH35" s="2"/>
      <c r="AI35" s="2"/>
      <c r="AJ35" s="2"/>
      <c r="AK35" s="2"/>
      <c r="AL35" s="2"/>
      <c r="AM35" s="2"/>
      <c r="AN35" s="4"/>
      <c r="AO35" s="4"/>
      <c r="AP35" s="4"/>
      <c r="AQ35" s="4"/>
      <c r="AR35" s="4"/>
    </row>
    <row r="36" spans="1:44" ht="18.600000000000001" customHeight="1" thickBot="1">
      <c r="A36" s="32"/>
      <c r="B36" s="121"/>
      <c r="C36" s="122"/>
      <c r="D36" s="123"/>
      <c r="E36" s="127" t="s">
        <v>40</v>
      </c>
      <c r="F36" s="128"/>
      <c r="G36" s="31" t="s">
        <v>4</v>
      </c>
      <c r="H36" s="128" t="s">
        <v>39</v>
      </c>
      <c r="I36" s="128"/>
      <c r="J36" s="31" t="s">
        <v>15</v>
      </c>
      <c r="K36" s="128" t="s">
        <v>38</v>
      </c>
      <c r="L36" s="281"/>
      <c r="M36" s="127" t="s">
        <v>40</v>
      </c>
      <c r="N36" s="128"/>
      <c r="O36" s="31" t="s">
        <v>4</v>
      </c>
      <c r="P36" s="128" t="s">
        <v>39</v>
      </c>
      <c r="Q36" s="128"/>
      <c r="R36" s="31" t="s">
        <v>15</v>
      </c>
      <c r="S36" s="128" t="s">
        <v>38</v>
      </c>
      <c r="T36" s="282"/>
    </row>
    <row r="37" spans="1:44" ht="18.600000000000001" customHeight="1" thickTop="1">
      <c r="A37" s="24"/>
      <c r="B37" s="194" t="s">
        <v>37</v>
      </c>
      <c r="C37" s="195"/>
      <c r="D37" s="196"/>
      <c r="E37" s="246" t="s">
        <v>36</v>
      </c>
      <c r="F37" s="247"/>
      <c r="G37" s="185" t="s">
        <v>4</v>
      </c>
      <c r="H37" s="210"/>
      <c r="I37" s="235" t="s">
        <v>16</v>
      </c>
      <c r="J37" s="185" t="s">
        <v>15</v>
      </c>
      <c r="K37" s="233">
        <f>H37*300</f>
        <v>0</v>
      </c>
      <c r="L37" s="234"/>
      <c r="M37" s="185" t="s">
        <v>35</v>
      </c>
      <c r="N37" s="185"/>
      <c r="O37" s="185" t="s">
        <v>4</v>
      </c>
      <c r="P37" s="210"/>
      <c r="Q37" s="235" t="s">
        <v>16</v>
      </c>
      <c r="R37" s="185" t="s">
        <v>15</v>
      </c>
      <c r="S37" s="102">
        <f>P37*300</f>
        <v>0</v>
      </c>
      <c r="T37" s="103"/>
    </row>
    <row r="38" spans="1:44" ht="18.600000000000001" customHeight="1">
      <c r="A38" s="24"/>
      <c r="B38" s="194"/>
      <c r="C38" s="195"/>
      <c r="D38" s="196"/>
      <c r="E38" s="283"/>
      <c r="F38" s="284"/>
      <c r="G38" s="205"/>
      <c r="H38" s="207"/>
      <c r="I38" s="209"/>
      <c r="J38" s="205"/>
      <c r="K38" s="218"/>
      <c r="L38" s="219"/>
      <c r="M38" s="185"/>
      <c r="N38" s="185"/>
      <c r="O38" s="185"/>
      <c r="P38" s="210"/>
      <c r="Q38" s="235"/>
      <c r="R38" s="185"/>
      <c r="S38" s="104"/>
      <c r="T38" s="105"/>
      <c r="Z38" s="30"/>
      <c r="AA38" s="30"/>
      <c r="AB38" s="30"/>
      <c r="AC38" s="12"/>
      <c r="AD38" s="12"/>
      <c r="AE38" s="12"/>
      <c r="AF38" s="12"/>
      <c r="AG38" s="12"/>
      <c r="AH38" s="12"/>
      <c r="AI38" s="12"/>
      <c r="AJ38" s="12"/>
      <c r="AK38" s="12"/>
      <c r="AL38" s="12"/>
      <c r="AM38" s="12"/>
      <c r="AN38" s="12"/>
      <c r="AO38" s="12"/>
      <c r="AP38" s="12"/>
      <c r="AQ38" s="12"/>
      <c r="AR38" s="12"/>
    </row>
    <row r="39" spans="1:44" ht="18.600000000000001" customHeight="1">
      <c r="A39" s="24"/>
      <c r="B39" s="194"/>
      <c r="C39" s="195"/>
      <c r="D39" s="196"/>
      <c r="E39" s="220" t="s">
        <v>34</v>
      </c>
      <c r="F39" s="185"/>
      <c r="G39" s="185" t="s">
        <v>4</v>
      </c>
      <c r="H39" s="221"/>
      <c r="I39" s="235" t="s">
        <v>16</v>
      </c>
      <c r="J39" s="185" t="s">
        <v>15</v>
      </c>
      <c r="K39" s="212">
        <f>H39*900</f>
        <v>0</v>
      </c>
      <c r="L39" s="213"/>
      <c r="M39" s="185"/>
      <c r="N39" s="185"/>
      <c r="O39" s="185"/>
      <c r="P39" s="210"/>
      <c r="Q39" s="235"/>
      <c r="R39" s="185"/>
      <c r="S39" s="104"/>
      <c r="T39" s="105"/>
      <c r="Z39" s="30"/>
      <c r="AA39" s="10"/>
      <c r="AB39" s="10"/>
      <c r="AC39" s="10"/>
      <c r="AD39" s="15"/>
      <c r="AE39" s="10"/>
      <c r="AF39" s="10"/>
      <c r="AG39" s="10"/>
      <c r="AH39" s="10"/>
      <c r="AJ39" s="9"/>
      <c r="AK39" s="9"/>
      <c r="AL39" s="9"/>
      <c r="AM39" s="14"/>
      <c r="AN39" s="10"/>
      <c r="AO39" s="10"/>
      <c r="AP39" s="10"/>
      <c r="AQ39" s="10"/>
      <c r="AR39" s="12"/>
    </row>
    <row r="40" spans="1:44" ht="18.600000000000001" customHeight="1" thickBot="1">
      <c r="A40" s="24"/>
      <c r="B40" s="197"/>
      <c r="C40" s="198"/>
      <c r="D40" s="199"/>
      <c r="E40" s="185"/>
      <c r="F40" s="185"/>
      <c r="G40" s="185"/>
      <c r="H40" s="211"/>
      <c r="I40" s="235"/>
      <c r="J40" s="185"/>
      <c r="K40" s="214"/>
      <c r="L40" s="215"/>
      <c r="M40" s="185"/>
      <c r="N40" s="185"/>
      <c r="O40" s="185"/>
      <c r="P40" s="210"/>
      <c r="Q40" s="235"/>
      <c r="R40" s="185"/>
      <c r="S40" s="104"/>
      <c r="T40" s="105"/>
      <c r="U40" s="4"/>
      <c r="V40" s="4"/>
      <c r="W40" s="4"/>
      <c r="X40" s="4"/>
      <c r="Y40" s="4"/>
      <c r="Z40" s="30"/>
      <c r="AA40" s="10"/>
      <c r="AB40" s="10"/>
      <c r="AC40" s="10"/>
      <c r="AD40" s="10"/>
      <c r="AE40" s="11"/>
      <c r="AF40" s="11"/>
      <c r="AG40" s="10"/>
      <c r="AH40" s="10"/>
      <c r="AJ40" s="9"/>
      <c r="AK40" s="9"/>
      <c r="AL40" s="9"/>
      <c r="AM40" s="9"/>
      <c r="AN40" s="11"/>
      <c r="AO40" s="11"/>
      <c r="AP40" s="10"/>
      <c r="AQ40" s="10"/>
      <c r="AR40" s="12"/>
    </row>
    <row r="41" spans="1:44" ht="18.600000000000001" customHeight="1">
      <c r="A41" s="24"/>
      <c r="B41" s="191" t="s">
        <v>33</v>
      </c>
      <c r="C41" s="192"/>
      <c r="D41" s="193"/>
      <c r="E41" s="200" t="s">
        <v>32</v>
      </c>
      <c r="F41" s="201"/>
      <c r="G41" s="204" t="s">
        <v>4</v>
      </c>
      <c r="H41" s="206"/>
      <c r="I41" s="208" t="s">
        <v>16</v>
      </c>
      <c r="J41" s="204" t="s">
        <v>15</v>
      </c>
      <c r="K41" s="216">
        <f>H41*600</f>
        <v>0</v>
      </c>
      <c r="L41" s="217"/>
      <c r="M41" s="185"/>
      <c r="N41" s="185"/>
      <c r="O41" s="185"/>
      <c r="P41" s="210"/>
      <c r="Q41" s="235"/>
      <c r="R41" s="185"/>
      <c r="S41" s="104"/>
      <c r="T41" s="105"/>
      <c r="U41" s="4"/>
      <c r="V41" s="4"/>
      <c r="W41" s="4"/>
      <c r="X41" s="4"/>
      <c r="Y41" s="4"/>
      <c r="Z41" s="30"/>
      <c r="AA41" s="10"/>
      <c r="AB41" s="10"/>
      <c r="AC41" s="10"/>
      <c r="AD41" s="10"/>
      <c r="AE41" s="11"/>
      <c r="AF41" s="11"/>
      <c r="AG41" s="10"/>
      <c r="AH41" s="10"/>
      <c r="AJ41" s="10"/>
      <c r="AK41" s="10"/>
      <c r="AL41" s="10"/>
      <c r="AM41" s="9"/>
      <c r="AN41" s="11"/>
      <c r="AO41" s="11"/>
      <c r="AP41" s="10"/>
      <c r="AQ41" s="10"/>
      <c r="AR41" s="12"/>
    </row>
    <row r="42" spans="1:44" ht="18.600000000000001" customHeight="1">
      <c r="A42" s="24"/>
      <c r="B42" s="194"/>
      <c r="C42" s="195"/>
      <c r="D42" s="196"/>
      <c r="E42" s="202"/>
      <c r="F42" s="203"/>
      <c r="G42" s="205"/>
      <c r="H42" s="207"/>
      <c r="I42" s="209"/>
      <c r="J42" s="205"/>
      <c r="K42" s="218"/>
      <c r="L42" s="219"/>
      <c r="M42" s="185"/>
      <c r="N42" s="185"/>
      <c r="O42" s="185"/>
      <c r="P42" s="210"/>
      <c r="Q42" s="235"/>
      <c r="R42" s="185"/>
      <c r="S42" s="104"/>
      <c r="T42" s="105"/>
      <c r="Z42" s="30"/>
      <c r="AA42" s="10"/>
      <c r="AB42" s="10"/>
      <c r="AC42" s="10"/>
      <c r="AD42" s="10"/>
      <c r="AE42" s="11"/>
      <c r="AF42" s="11"/>
      <c r="AG42" s="10"/>
      <c r="AH42" s="10"/>
      <c r="AJ42" s="10"/>
      <c r="AK42" s="10"/>
      <c r="AL42" s="10"/>
      <c r="AM42" s="9"/>
      <c r="AN42" s="11"/>
      <c r="AO42" s="11"/>
      <c r="AP42" s="10"/>
      <c r="AQ42" s="10"/>
      <c r="AR42" s="12"/>
    </row>
    <row r="43" spans="1:44" ht="18.600000000000001" customHeight="1">
      <c r="A43" s="24"/>
      <c r="B43" s="194"/>
      <c r="C43" s="195"/>
      <c r="D43" s="196"/>
      <c r="E43" s="189" t="s">
        <v>31</v>
      </c>
      <c r="F43" s="185"/>
      <c r="G43" s="185" t="s">
        <v>4</v>
      </c>
      <c r="H43" s="210"/>
      <c r="I43" s="235" t="s">
        <v>16</v>
      </c>
      <c r="J43" s="185" t="s">
        <v>15</v>
      </c>
      <c r="K43" s="212">
        <f>H43*1800</f>
        <v>0</v>
      </c>
      <c r="L43" s="213"/>
      <c r="M43" s="185"/>
      <c r="N43" s="185"/>
      <c r="O43" s="185"/>
      <c r="P43" s="210"/>
      <c r="Q43" s="235"/>
      <c r="R43" s="185"/>
      <c r="S43" s="104"/>
      <c r="T43" s="105"/>
      <c r="U43" s="6"/>
      <c r="V43" s="6"/>
      <c r="W43" s="6"/>
      <c r="X43" s="6"/>
      <c r="Y43" s="6"/>
      <c r="Z43" s="3"/>
      <c r="AA43" s="10"/>
      <c r="AB43" s="10"/>
      <c r="AC43" s="10"/>
      <c r="AD43" s="10"/>
      <c r="AE43" s="11"/>
      <c r="AF43" s="11"/>
      <c r="AG43" s="10"/>
      <c r="AH43" s="10"/>
      <c r="AJ43" s="10"/>
      <c r="AK43" s="10"/>
      <c r="AL43" s="10"/>
      <c r="AM43" s="9"/>
      <c r="AN43" s="11"/>
      <c r="AO43" s="11"/>
      <c r="AP43" s="10"/>
      <c r="AQ43" s="10"/>
      <c r="AR43" s="12"/>
    </row>
    <row r="44" spans="1:44" ht="18.600000000000001" customHeight="1" thickBot="1">
      <c r="A44" s="24"/>
      <c r="B44" s="197"/>
      <c r="C44" s="198"/>
      <c r="D44" s="199"/>
      <c r="E44" s="190"/>
      <c r="F44" s="186"/>
      <c r="G44" s="186"/>
      <c r="H44" s="211"/>
      <c r="I44" s="236"/>
      <c r="J44" s="186"/>
      <c r="K44" s="214"/>
      <c r="L44" s="215"/>
      <c r="M44" s="185"/>
      <c r="N44" s="185"/>
      <c r="O44" s="185"/>
      <c r="P44" s="210"/>
      <c r="Q44" s="235"/>
      <c r="R44" s="185"/>
      <c r="S44" s="104"/>
      <c r="T44" s="105"/>
      <c r="U44" s="6"/>
      <c r="V44" s="6"/>
      <c r="W44" s="6"/>
      <c r="X44" s="6"/>
      <c r="Y44" s="6"/>
      <c r="Z44" s="30"/>
      <c r="AA44" s="10"/>
      <c r="AB44" s="10"/>
      <c r="AC44" s="10"/>
      <c r="AD44" s="10"/>
      <c r="AE44" s="11"/>
      <c r="AF44" s="11"/>
      <c r="AG44" s="10"/>
      <c r="AH44" s="10"/>
      <c r="AJ44" s="10"/>
      <c r="AK44" s="10"/>
      <c r="AL44" s="10"/>
      <c r="AM44" s="9"/>
      <c r="AN44" s="11"/>
      <c r="AO44" s="11"/>
      <c r="AP44" s="10"/>
      <c r="AQ44" s="10"/>
      <c r="AR44" s="12"/>
    </row>
    <row r="45" spans="1:44" ht="18.600000000000001" customHeight="1">
      <c r="A45" s="24"/>
      <c r="B45" s="222" t="s">
        <v>30</v>
      </c>
      <c r="C45" s="223"/>
      <c r="D45" s="224"/>
      <c r="E45" s="231" t="s">
        <v>18</v>
      </c>
      <c r="F45" s="204"/>
      <c r="G45" s="204" t="s">
        <v>4</v>
      </c>
      <c r="H45" s="206"/>
      <c r="I45" s="208" t="s">
        <v>16</v>
      </c>
      <c r="J45" s="204" t="s">
        <v>15</v>
      </c>
      <c r="K45" s="216">
        <f>H45*600</f>
        <v>0</v>
      </c>
      <c r="L45" s="217"/>
      <c r="M45" s="185"/>
      <c r="N45" s="185"/>
      <c r="O45" s="185"/>
      <c r="P45" s="210"/>
      <c r="Q45" s="235"/>
      <c r="R45" s="185"/>
      <c r="S45" s="104"/>
      <c r="T45" s="105"/>
      <c r="Z45" s="30"/>
      <c r="AA45" s="10"/>
      <c r="AB45" s="10"/>
      <c r="AC45" s="10"/>
      <c r="AD45" s="10"/>
      <c r="AE45" s="11"/>
      <c r="AF45" s="11"/>
      <c r="AG45" s="10"/>
      <c r="AH45" s="10"/>
      <c r="AJ45" s="10"/>
      <c r="AK45" s="10"/>
      <c r="AL45" s="10"/>
      <c r="AM45" s="9"/>
      <c r="AN45" s="11"/>
      <c r="AO45" s="11"/>
      <c r="AP45" s="10"/>
      <c r="AQ45" s="10"/>
      <c r="AR45" s="12"/>
    </row>
    <row r="46" spans="1:44" ht="18.600000000000001" customHeight="1">
      <c r="A46" s="24"/>
      <c r="B46" s="225"/>
      <c r="C46" s="226"/>
      <c r="D46" s="227"/>
      <c r="E46" s="232"/>
      <c r="F46" s="205"/>
      <c r="G46" s="205"/>
      <c r="H46" s="207"/>
      <c r="I46" s="209"/>
      <c r="J46" s="205"/>
      <c r="K46" s="218"/>
      <c r="L46" s="219"/>
      <c r="M46" s="185"/>
      <c r="N46" s="185"/>
      <c r="O46" s="185"/>
      <c r="P46" s="210"/>
      <c r="Q46" s="235"/>
      <c r="R46" s="185"/>
      <c r="S46" s="104"/>
      <c r="T46" s="105"/>
      <c r="Z46" s="30"/>
      <c r="AA46" s="10"/>
      <c r="AB46" s="10"/>
      <c r="AC46" s="10"/>
      <c r="AD46" s="10"/>
      <c r="AE46" s="11"/>
      <c r="AF46" s="11"/>
      <c r="AG46" s="10"/>
      <c r="AH46" s="10"/>
      <c r="AJ46" s="10"/>
      <c r="AK46" s="10"/>
      <c r="AL46" s="10"/>
      <c r="AM46" s="9"/>
      <c r="AN46" s="11"/>
      <c r="AO46" s="11"/>
      <c r="AP46" s="10"/>
      <c r="AQ46" s="10"/>
      <c r="AR46" s="12"/>
    </row>
    <row r="47" spans="1:44" ht="18.600000000000001" customHeight="1">
      <c r="A47" s="24"/>
      <c r="B47" s="225"/>
      <c r="C47" s="226"/>
      <c r="D47" s="227"/>
      <c r="E47" s="189" t="s">
        <v>29</v>
      </c>
      <c r="F47" s="185"/>
      <c r="G47" s="185" t="s">
        <v>4</v>
      </c>
      <c r="H47" s="221"/>
      <c r="I47" s="235" t="s">
        <v>16</v>
      </c>
      <c r="J47" s="185" t="s">
        <v>15</v>
      </c>
      <c r="K47" s="212">
        <f>H47*1800</f>
        <v>0</v>
      </c>
      <c r="L47" s="213"/>
      <c r="M47" s="185"/>
      <c r="N47" s="185"/>
      <c r="O47" s="185"/>
      <c r="P47" s="210"/>
      <c r="Q47" s="235"/>
      <c r="R47" s="185"/>
      <c r="S47" s="104"/>
      <c r="T47" s="105"/>
      <c r="U47" s="12"/>
      <c r="V47" s="12"/>
      <c r="W47" s="12"/>
      <c r="X47" s="12"/>
      <c r="Y47" s="12"/>
      <c r="Z47" s="30"/>
      <c r="AA47" s="10"/>
      <c r="AB47" s="10"/>
      <c r="AC47" s="10"/>
      <c r="AD47" s="10"/>
      <c r="AE47" s="11"/>
      <c r="AF47" s="11"/>
      <c r="AG47" s="10"/>
      <c r="AH47" s="10"/>
      <c r="AJ47" s="9"/>
      <c r="AK47" s="9"/>
      <c r="AL47" s="9"/>
      <c r="AM47" s="9"/>
      <c r="AN47" s="11"/>
      <c r="AO47" s="11"/>
      <c r="AP47" s="10"/>
      <c r="AQ47" s="10"/>
      <c r="AR47" s="13"/>
    </row>
    <row r="48" spans="1:44" ht="18.600000000000001" customHeight="1" thickBot="1">
      <c r="A48" s="24"/>
      <c r="B48" s="228"/>
      <c r="C48" s="229"/>
      <c r="D48" s="230"/>
      <c r="E48" s="190"/>
      <c r="F48" s="186"/>
      <c r="G48" s="186"/>
      <c r="H48" s="211"/>
      <c r="I48" s="236"/>
      <c r="J48" s="186"/>
      <c r="K48" s="214"/>
      <c r="L48" s="215"/>
      <c r="M48" s="186"/>
      <c r="N48" s="186"/>
      <c r="O48" s="186"/>
      <c r="P48" s="211"/>
      <c r="Q48" s="236"/>
      <c r="R48" s="186"/>
      <c r="S48" s="106"/>
      <c r="T48" s="107"/>
      <c r="Z48" s="30"/>
      <c r="AA48" s="10"/>
      <c r="AB48" s="10"/>
      <c r="AC48" s="10"/>
      <c r="AD48" s="10"/>
      <c r="AE48" s="11"/>
      <c r="AF48" s="11"/>
      <c r="AG48" s="10"/>
      <c r="AH48" s="10"/>
      <c r="AJ48" s="9"/>
      <c r="AK48" s="9"/>
      <c r="AL48" s="9"/>
      <c r="AM48" s="9"/>
      <c r="AN48" s="11"/>
      <c r="AO48" s="11"/>
      <c r="AP48" s="10"/>
      <c r="AQ48" s="10"/>
      <c r="AR48" s="13"/>
    </row>
    <row r="49" spans="1:44" ht="18.600000000000001" customHeight="1">
      <c r="A49" s="24"/>
      <c r="B49" s="191" t="s">
        <v>28</v>
      </c>
      <c r="C49" s="192"/>
      <c r="D49" s="193"/>
      <c r="E49" s="231" t="s">
        <v>22</v>
      </c>
      <c r="F49" s="204"/>
      <c r="G49" s="204" t="s">
        <v>4</v>
      </c>
      <c r="H49" s="206"/>
      <c r="I49" s="208" t="s">
        <v>16</v>
      </c>
      <c r="J49" s="204" t="s">
        <v>15</v>
      </c>
      <c r="K49" s="216">
        <f>H49*1200</f>
        <v>0</v>
      </c>
      <c r="L49" s="217"/>
      <c r="M49" s="231" t="s">
        <v>27</v>
      </c>
      <c r="N49" s="204"/>
      <c r="O49" s="204" t="s">
        <v>4</v>
      </c>
      <c r="P49" s="206"/>
      <c r="Q49" s="208" t="s">
        <v>26</v>
      </c>
      <c r="R49" s="204" t="s">
        <v>15</v>
      </c>
      <c r="S49" s="216">
        <f>P49*600</f>
        <v>0</v>
      </c>
      <c r="T49" s="238"/>
      <c r="Z49" s="3"/>
      <c r="AA49" s="10"/>
      <c r="AB49" s="10"/>
      <c r="AC49" s="10"/>
      <c r="AD49" s="10"/>
      <c r="AE49" s="11"/>
      <c r="AF49" s="11"/>
      <c r="AG49" s="10"/>
      <c r="AH49" s="10"/>
      <c r="AJ49" s="9"/>
      <c r="AK49" s="9"/>
      <c r="AL49" s="9"/>
      <c r="AM49" s="9"/>
      <c r="AN49" s="11"/>
      <c r="AO49" s="11"/>
      <c r="AP49" s="10"/>
      <c r="AQ49" s="10"/>
      <c r="AR49" s="12"/>
    </row>
    <row r="50" spans="1:44" ht="18.600000000000001" customHeight="1">
      <c r="A50" s="24"/>
      <c r="B50" s="194"/>
      <c r="C50" s="195"/>
      <c r="D50" s="196"/>
      <c r="E50" s="232"/>
      <c r="F50" s="205"/>
      <c r="G50" s="205"/>
      <c r="H50" s="207"/>
      <c r="I50" s="209"/>
      <c r="J50" s="205"/>
      <c r="K50" s="218"/>
      <c r="L50" s="219"/>
      <c r="M50" s="237"/>
      <c r="N50" s="185"/>
      <c r="O50" s="185"/>
      <c r="P50" s="210"/>
      <c r="Q50" s="235"/>
      <c r="R50" s="185"/>
      <c r="S50" s="285"/>
      <c r="T50" s="286"/>
      <c r="Z50" s="3"/>
      <c r="AA50" s="10"/>
      <c r="AB50" s="10"/>
      <c r="AC50" s="10"/>
      <c r="AD50" s="10"/>
      <c r="AE50" s="11"/>
      <c r="AF50" s="11"/>
      <c r="AG50" s="10"/>
      <c r="AH50" s="10"/>
      <c r="AJ50" s="10"/>
      <c r="AK50" s="10"/>
      <c r="AL50" s="10"/>
      <c r="AM50" s="9"/>
      <c r="AN50" s="11"/>
      <c r="AO50" s="11"/>
      <c r="AP50" s="10"/>
      <c r="AQ50" s="10"/>
      <c r="AR50" s="12"/>
    </row>
    <row r="51" spans="1:44" ht="18.600000000000001" customHeight="1">
      <c r="A51" s="24"/>
      <c r="B51" s="194"/>
      <c r="C51" s="195"/>
      <c r="D51" s="196"/>
      <c r="E51" s="189" t="s">
        <v>25</v>
      </c>
      <c r="F51" s="185"/>
      <c r="G51" s="185" t="s">
        <v>4</v>
      </c>
      <c r="H51" s="221"/>
      <c r="I51" s="235" t="s">
        <v>16</v>
      </c>
      <c r="J51" s="185" t="s">
        <v>15</v>
      </c>
      <c r="K51" s="212">
        <f>H51*7500</f>
        <v>0</v>
      </c>
      <c r="L51" s="213"/>
      <c r="M51" s="237"/>
      <c r="N51" s="185"/>
      <c r="O51" s="185"/>
      <c r="P51" s="210"/>
      <c r="Q51" s="235"/>
      <c r="R51" s="185"/>
      <c r="S51" s="285"/>
      <c r="T51" s="286"/>
      <c r="Z51" s="9"/>
      <c r="AA51" s="8"/>
      <c r="AB51" s="8"/>
      <c r="AC51" s="8"/>
      <c r="AD51" s="8"/>
      <c r="AE51" s="8"/>
      <c r="AF51" s="7"/>
      <c r="AG51" s="5"/>
      <c r="AH51" s="6"/>
      <c r="AI51" s="6"/>
      <c r="AJ51" s="5"/>
      <c r="AK51" s="5"/>
    </row>
    <row r="52" spans="1:44" ht="18.600000000000001" customHeight="1" thickBot="1">
      <c r="A52" s="24"/>
      <c r="B52" s="197"/>
      <c r="C52" s="198"/>
      <c r="D52" s="199"/>
      <c r="E52" s="190"/>
      <c r="F52" s="186"/>
      <c r="G52" s="186"/>
      <c r="H52" s="211"/>
      <c r="I52" s="236"/>
      <c r="J52" s="186"/>
      <c r="K52" s="214"/>
      <c r="L52" s="215"/>
      <c r="M52" s="190"/>
      <c r="N52" s="186"/>
      <c r="O52" s="186"/>
      <c r="P52" s="211"/>
      <c r="Q52" s="236"/>
      <c r="R52" s="186"/>
      <c r="S52" s="214"/>
      <c r="T52" s="251"/>
      <c r="U52" s="12"/>
      <c r="Z52" s="3"/>
      <c r="AA52" s="3"/>
      <c r="AB52" s="3"/>
      <c r="AE52" s="2"/>
      <c r="AF52" s="2"/>
      <c r="AG52" s="2"/>
      <c r="AH52" s="2"/>
      <c r="AI52" s="2"/>
      <c r="AJ52" s="2"/>
      <c r="AK52" s="2"/>
      <c r="AL52" s="2"/>
      <c r="AN52" s="4"/>
      <c r="AO52" s="4"/>
      <c r="AP52" s="4"/>
      <c r="AQ52" s="4"/>
      <c r="AR52" s="4"/>
    </row>
    <row r="53" spans="1:44" ht="18.600000000000001" customHeight="1">
      <c r="A53" s="24"/>
      <c r="B53" s="191" t="s">
        <v>24</v>
      </c>
      <c r="C53" s="192"/>
      <c r="D53" s="193"/>
      <c r="E53" s="231" t="s">
        <v>23</v>
      </c>
      <c r="F53" s="204"/>
      <c r="G53" s="204" t="s">
        <v>4</v>
      </c>
      <c r="H53" s="206"/>
      <c r="I53" s="208" t="s">
        <v>16</v>
      </c>
      <c r="J53" s="204" t="s">
        <v>15</v>
      </c>
      <c r="K53" s="216">
        <f>H53*2500</f>
        <v>0</v>
      </c>
      <c r="L53" s="217"/>
      <c r="M53" s="231" t="s">
        <v>22</v>
      </c>
      <c r="N53" s="204"/>
      <c r="O53" s="204" t="s">
        <v>4</v>
      </c>
      <c r="P53" s="206"/>
      <c r="Q53" s="208" t="s">
        <v>16</v>
      </c>
      <c r="R53" s="204" t="s">
        <v>15</v>
      </c>
      <c r="S53" s="216">
        <f>P53*1200</f>
        <v>0</v>
      </c>
      <c r="T53" s="238"/>
      <c r="U53" s="12"/>
      <c r="Z53" s="3"/>
      <c r="AA53" s="3"/>
      <c r="AB53" s="3"/>
      <c r="AE53" s="2"/>
      <c r="AF53" s="2"/>
      <c r="AG53" s="2"/>
      <c r="AH53" s="2"/>
      <c r="AI53" s="2"/>
      <c r="AJ53" s="2"/>
      <c r="AK53" s="2"/>
      <c r="AL53" s="2"/>
      <c r="AM53" s="2"/>
      <c r="AN53" s="4"/>
      <c r="AO53" s="4"/>
      <c r="AP53" s="4"/>
      <c r="AQ53" s="4"/>
      <c r="AR53" s="4"/>
    </row>
    <row r="54" spans="1:44" ht="18.600000000000001" customHeight="1">
      <c r="A54" s="24"/>
      <c r="B54" s="194"/>
      <c r="C54" s="195"/>
      <c r="D54" s="196"/>
      <c r="E54" s="232"/>
      <c r="F54" s="205"/>
      <c r="G54" s="205"/>
      <c r="H54" s="207"/>
      <c r="I54" s="209"/>
      <c r="J54" s="205"/>
      <c r="K54" s="218"/>
      <c r="L54" s="219"/>
      <c r="M54" s="232"/>
      <c r="N54" s="205"/>
      <c r="O54" s="205"/>
      <c r="P54" s="207"/>
      <c r="Q54" s="209"/>
      <c r="R54" s="205"/>
      <c r="S54" s="218"/>
      <c r="T54" s="239"/>
      <c r="U54" s="12"/>
    </row>
    <row r="55" spans="1:44" ht="18.600000000000001" customHeight="1">
      <c r="A55" s="24"/>
      <c r="B55" s="194"/>
      <c r="C55" s="195"/>
      <c r="D55" s="196"/>
      <c r="E55" s="242" t="s">
        <v>21</v>
      </c>
      <c r="F55" s="243"/>
      <c r="G55" s="185" t="s">
        <v>4</v>
      </c>
      <c r="H55" s="221"/>
      <c r="I55" s="235" t="s">
        <v>16</v>
      </c>
      <c r="J55" s="185" t="s">
        <v>15</v>
      </c>
      <c r="K55" s="212">
        <f>H55*1200</f>
        <v>0</v>
      </c>
      <c r="L55" s="213"/>
      <c r="M55" s="246" t="s">
        <v>20</v>
      </c>
      <c r="N55" s="247"/>
      <c r="O55" s="185" t="s">
        <v>4</v>
      </c>
      <c r="P55" s="210"/>
      <c r="Q55" s="235" t="s">
        <v>16</v>
      </c>
      <c r="R55" s="185" t="s">
        <v>15</v>
      </c>
      <c r="S55" s="212">
        <f>P55*600</f>
        <v>0</v>
      </c>
      <c r="T55" s="250"/>
      <c r="U55" s="12"/>
      <c r="Z55" s="3"/>
      <c r="AA55" s="3"/>
      <c r="AB55" s="3"/>
      <c r="AC55" s="29"/>
      <c r="AE55" s="2"/>
      <c r="AF55" s="2"/>
      <c r="AG55" s="2"/>
      <c r="AH55" s="2"/>
      <c r="AI55" s="2"/>
      <c r="AJ55" s="2"/>
      <c r="AK55" s="2"/>
      <c r="AL55" s="2"/>
      <c r="AN55" s="4"/>
      <c r="AO55" s="4"/>
      <c r="AP55" s="4"/>
      <c r="AQ55" s="4"/>
      <c r="AR55" s="4"/>
    </row>
    <row r="56" spans="1:44" ht="18.600000000000001" customHeight="1" thickBot="1">
      <c r="A56" s="24"/>
      <c r="B56" s="197"/>
      <c r="C56" s="198"/>
      <c r="D56" s="199"/>
      <c r="E56" s="244"/>
      <c r="F56" s="245"/>
      <c r="G56" s="186"/>
      <c r="H56" s="211"/>
      <c r="I56" s="236"/>
      <c r="J56" s="186"/>
      <c r="K56" s="214"/>
      <c r="L56" s="215"/>
      <c r="M56" s="248"/>
      <c r="N56" s="249"/>
      <c r="O56" s="186"/>
      <c r="P56" s="211"/>
      <c r="Q56" s="236"/>
      <c r="R56" s="186"/>
      <c r="S56" s="214"/>
      <c r="T56" s="251"/>
      <c r="U56" s="12"/>
      <c r="AB56" s="28"/>
      <c r="AC56" s="10"/>
      <c r="AD56" s="10"/>
      <c r="AE56" s="9"/>
      <c r="AF56" s="9"/>
      <c r="AG56" s="9"/>
      <c r="AH56" s="9"/>
      <c r="AI56" s="9"/>
      <c r="AJ56" s="9"/>
      <c r="AK56" s="9"/>
      <c r="AL56" s="9"/>
      <c r="AM56" s="9"/>
      <c r="AN56" s="9"/>
    </row>
    <row r="57" spans="1:44" ht="18.600000000000001" customHeight="1">
      <c r="A57" s="24"/>
      <c r="B57" s="301" t="s">
        <v>19</v>
      </c>
      <c r="C57" s="302"/>
      <c r="D57" s="303"/>
      <c r="E57" s="231" t="s">
        <v>18</v>
      </c>
      <c r="F57" s="204"/>
      <c r="G57" s="204" t="s">
        <v>4</v>
      </c>
      <c r="H57" s="206"/>
      <c r="I57" s="208" t="s">
        <v>16</v>
      </c>
      <c r="J57" s="204" t="s">
        <v>15</v>
      </c>
      <c r="K57" s="216">
        <f>H57*300</f>
        <v>0</v>
      </c>
      <c r="L57" s="217"/>
      <c r="M57" s="231" t="s">
        <v>17</v>
      </c>
      <c r="N57" s="204"/>
      <c r="O57" s="204" t="s">
        <v>4</v>
      </c>
      <c r="P57" s="206"/>
      <c r="Q57" s="208" t="s">
        <v>16</v>
      </c>
      <c r="R57" s="204" t="s">
        <v>15</v>
      </c>
      <c r="S57" s="216">
        <f>P57*300</f>
        <v>0</v>
      </c>
      <c r="T57" s="238"/>
      <c r="U57" s="12"/>
      <c r="AB57" s="28"/>
      <c r="AC57" s="10"/>
      <c r="AD57" s="10"/>
      <c r="AE57" s="10"/>
      <c r="AF57" s="10"/>
      <c r="AG57" s="10"/>
      <c r="AH57" s="10"/>
      <c r="AI57" s="9"/>
      <c r="AJ57" s="9"/>
      <c r="AK57" s="9"/>
      <c r="AL57" s="9"/>
      <c r="AM57" s="9"/>
      <c r="AN57" s="9"/>
    </row>
    <row r="58" spans="1:44" ht="18.600000000000001" customHeight="1">
      <c r="A58" s="24"/>
      <c r="B58" s="304"/>
      <c r="C58" s="305"/>
      <c r="D58" s="306"/>
      <c r="E58" s="232"/>
      <c r="F58" s="205"/>
      <c r="G58" s="205"/>
      <c r="H58" s="207"/>
      <c r="I58" s="209"/>
      <c r="J58" s="205"/>
      <c r="K58" s="218"/>
      <c r="L58" s="219"/>
      <c r="M58" s="237"/>
      <c r="N58" s="185"/>
      <c r="O58" s="185"/>
      <c r="P58" s="210"/>
      <c r="Q58" s="235"/>
      <c r="R58" s="185"/>
      <c r="S58" s="285"/>
      <c r="T58" s="286"/>
      <c r="U58" s="12"/>
      <c r="Z58" s="4"/>
      <c r="AA58" s="241"/>
      <c r="AB58" s="241"/>
      <c r="AC58" s="241"/>
      <c r="AD58" s="241"/>
      <c r="AE58" s="241"/>
      <c r="AF58" s="240"/>
      <c r="AG58" s="241"/>
      <c r="AH58" s="241"/>
      <c r="AI58" s="241"/>
      <c r="AJ58" s="241"/>
      <c r="AK58" s="241"/>
      <c r="AL58" s="240"/>
      <c r="AM58" s="241"/>
      <c r="AN58" s="241"/>
      <c r="AO58" s="241"/>
      <c r="AP58" s="241"/>
      <c r="AQ58" s="241"/>
      <c r="AR58" s="4"/>
    </row>
    <row r="59" spans="1:44" ht="18.600000000000001" customHeight="1">
      <c r="A59" s="24"/>
      <c r="B59" s="304"/>
      <c r="C59" s="305"/>
      <c r="D59" s="306"/>
      <c r="E59" s="313"/>
      <c r="F59" s="314"/>
      <c r="G59" s="314"/>
      <c r="H59" s="314"/>
      <c r="I59" s="314"/>
      <c r="J59" s="314"/>
      <c r="K59" s="314"/>
      <c r="L59" s="315"/>
      <c r="M59" s="237"/>
      <c r="N59" s="185"/>
      <c r="O59" s="185"/>
      <c r="P59" s="210"/>
      <c r="Q59" s="235"/>
      <c r="R59" s="185"/>
      <c r="S59" s="285"/>
      <c r="T59" s="286"/>
      <c r="U59" s="12"/>
      <c r="Z59" s="4"/>
      <c r="AA59" s="241"/>
      <c r="AB59" s="241"/>
      <c r="AC59" s="241"/>
      <c r="AD59" s="241"/>
      <c r="AE59" s="241"/>
      <c r="AF59" s="240"/>
      <c r="AG59" s="241"/>
      <c r="AH59" s="241"/>
      <c r="AI59" s="241"/>
      <c r="AJ59" s="241"/>
      <c r="AK59" s="241"/>
      <c r="AL59" s="240"/>
      <c r="AM59" s="241"/>
      <c r="AN59" s="241"/>
      <c r="AO59" s="241"/>
      <c r="AP59" s="241"/>
      <c r="AQ59" s="241"/>
      <c r="AR59" s="4"/>
    </row>
    <row r="60" spans="1:44" ht="10.5" customHeight="1" thickBot="1">
      <c r="A60" s="24"/>
      <c r="B60" s="307"/>
      <c r="C60" s="308"/>
      <c r="D60" s="309"/>
      <c r="E60" s="316"/>
      <c r="F60" s="317"/>
      <c r="G60" s="317"/>
      <c r="H60" s="317"/>
      <c r="I60" s="317"/>
      <c r="J60" s="317"/>
      <c r="K60" s="317"/>
      <c r="L60" s="318"/>
      <c r="M60" s="190"/>
      <c r="N60" s="186"/>
      <c r="O60" s="186"/>
      <c r="P60" s="211"/>
      <c r="Q60" s="236"/>
      <c r="R60" s="186"/>
      <c r="S60" s="214"/>
      <c r="T60" s="251"/>
      <c r="U60" s="12"/>
    </row>
    <row r="61" spans="1:44" ht="24.75" customHeight="1" thickBot="1">
      <c r="A61" s="24"/>
      <c r="B61" s="27"/>
      <c r="C61" s="25"/>
      <c r="D61" s="25"/>
      <c r="E61" s="25"/>
      <c r="F61" s="25"/>
      <c r="G61" s="319" t="s">
        <v>97</v>
      </c>
      <c r="H61" s="319"/>
      <c r="I61" s="319"/>
      <c r="J61" s="319"/>
      <c r="K61" s="319"/>
      <c r="L61" s="319"/>
      <c r="M61" s="319"/>
      <c r="N61" s="319"/>
      <c r="O61" s="319"/>
      <c r="P61" s="6"/>
      <c r="Q61" s="6"/>
      <c r="R61" s="6"/>
      <c r="S61" s="6"/>
      <c r="T61" s="26"/>
      <c r="U61" s="13"/>
      <c r="AA61" s="261"/>
      <c r="AB61" s="262"/>
      <c r="AC61" s="262"/>
      <c r="AD61" s="262"/>
      <c r="AE61" s="262"/>
      <c r="AF61" s="262"/>
      <c r="AG61" s="262"/>
      <c r="AH61" s="262"/>
      <c r="AI61" s="262"/>
      <c r="AJ61" s="252"/>
      <c r="AK61" s="252"/>
      <c r="AL61" s="252"/>
      <c r="AM61" s="252"/>
      <c r="AN61" s="252"/>
      <c r="AO61" s="252"/>
      <c r="AP61" s="252"/>
      <c r="AQ61" s="252"/>
      <c r="AR61" s="252"/>
    </row>
    <row r="62" spans="1:44" ht="24.75" customHeight="1">
      <c r="A62" s="24"/>
      <c r="B62" s="293" t="s">
        <v>14</v>
      </c>
      <c r="C62" s="294"/>
      <c r="D62" s="295"/>
      <c r="E62" s="299"/>
      <c r="F62" s="25"/>
      <c r="G62" s="320"/>
      <c r="H62" s="320"/>
      <c r="I62" s="320"/>
      <c r="J62" s="320"/>
      <c r="K62" s="320"/>
      <c r="L62" s="320"/>
      <c r="M62" s="320"/>
      <c r="N62" s="320"/>
      <c r="O62" s="320"/>
      <c r="P62" s="241" t="s">
        <v>8</v>
      </c>
      <c r="Q62" s="263">
        <f>SUM(K37:L58)+SUM(S37:T60)</f>
        <v>0</v>
      </c>
      <c r="R62" s="264"/>
      <c r="S62" s="264"/>
      <c r="T62" s="265"/>
      <c r="U62" s="13"/>
      <c r="AA62" s="261"/>
      <c r="AB62" s="262"/>
      <c r="AC62" s="262"/>
      <c r="AD62" s="262"/>
      <c r="AE62" s="262"/>
      <c r="AF62" s="262"/>
      <c r="AG62" s="262"/>
      <c r="AH62" s="262"/>
      <c r="AI62" s="262"/>
      <c r="AJ62" s="252"/>
      <c r="AK62" s="252"/>
      <c r="AL62" s="252"/>
      <c r="AM62" s="252"/>
      <c r="AN62" s="252"/>
      <c r="AO62" s="252"/>
      <c r="AP62" s="252"/>
      <c r="AQ62" s="252"/>
      <c r="AR62" s="252"/>
    </row>
    <row r="63" spans="1:44" ht="10.199999999999999" customHeight="1" thickBot="1">
      <c r="A63" s="24"/>
      <c r="B63" s="296"/>
      <c r="C63" s="297"/>
      <c r="D63" s="298"/>
      <c r="E63" s="300"/>
      <c r="G63" s="320"/>
      <c r="H63" s="320"/>
      <c r="I63" s="320"/>
      <c r="J63" s="320"/>
      <c r="K63" s="320"/>
      <c r="L63" s="320"/>
      <c r="M63" s="320"/>
      <c r="N63" s="320"/>
      <c r="O63" s="320"/>
      <c r="P63" s="280"/>
      <c r="Q63" s="266"/>
      <c r="R63" s="266"/>
      <c r="S63" s="266"/>
      <c r="T63" s="267"/>
      <c r="U63" s="12"/>
    </row>
    <row r="64" spans="1:44" ht="26.4" customHeight="1">
      <c r="A64" s="24"/>
      <c r="C64" s="23" t="s">
        <v>13</v>
      </c>
      <c r="D64" s="16" t="s">
        <v>12</v>
      </c>
      <c r="E64" s="16"/>
      <c r="T64" s="12"/>
    </row>
    <row r="65" spans="1:43" ht="4.2" customHeight="1">
      <c r="A65" s="24"/>
      <c r="B65" s="287"/>
      <c r="C65" s="287"/>
      <c r="D65" s="16"/>
      <c r="E65" s="16"/>
      <c r="L65" s="22"/>
      <c r="M65" s="23"/>
      <c r="N65" s="16"/>
      <c r="O65" s="22"/>
      <c r="P65" s="22"/>
      <c r="Q65" s="22"/>
      <c r="R65" s="22"/>
      <c r="S65" s="22"/>
      <c r="T65" s="12"/>
    </row>
    <row r="66" spans="1:43" ht="15" customHeight="1"/>
    <row r="67" spans="1:43" ht="22.2" customHeight="1">
      <c r="B67" s="241" t="s">
        <v>11</v>
      </c>
      <c r="C67" s="263">
        <f>Q20</f>
        <v>0</v>
      </c>
      <c r="D67" s="264"/>
      <c r="E67" s="264"/>
      <c r="F67" s="265"/>
      <c r="G67" s="240" t="s">
        <v>9</v>
      </c>
      <c r="H67" s="241" t="s">
        <v>10</v>
      </c>
      <c r="I67" s="263">
        <f>Q30</f>
        <v>0</v>
      </c>
      <c r="J67" s="264"/>
      <c r="K67" s="264"/>
      <c r="L67" s="265"/>
      <c r="M67" s="240" t="s">
        <v>9</v>
      </c>
      <c r="N67" s="241" t="s">
        <v>8</v>
      </c>
      <c r="O67" s="263">
        <f>Q62</f>
        <v>0</v>
      </c>
      <c r="P67" s="264"/>
      <c r="Q67" s="264"/>
      <c r="R67" s="265"/>
      <c r="S67" s="12"/>
      <c r="T67" s="12"/>
    </row>
    <row r="68" spans="1:43" ht="22.2" customHeight="1" thickBot="1">
      <c r="B68" s="280"/>
      <c r="C68" s="266"/>
      <c r="D68" s="266"/>
      <c r="E68" s="266"/>
      <c r="F68" s="267"/>
      <c r="G68" s="240"/>
      <c r="H68" s="280"/>
      <c r="I68" s="266"/>
      <c r="J68" s="266"/>
      <c r="K68" s="266"/>
      <c r="L68" s="267"/>
      <c r="M68" s="240"/>
      <c r="N68" s="280"/>
      <c r="O68" s="266"/>
      <c r="P68" s="266"/>
      <c r="Q68" s="266"/>
      <c r="R68" s="267"/>
    </row>
    <row r="69" spans="1:43" ht="9.6" customHeight="1" thickBot="1">
      <c r="B69" s="21"/>
      <c r="C69" s="21"/>
      <c r="D69" s="21"/>
      <c r="E69" s="21"/>
      <c r="F69" s="21"/>
      <c r="G69" s="21"/>
      <c r="H69" s="21"/>
      <c r="I69" s="21"/>
      <c r="J69" s="21"/>
      <c r="K69" s="21"/>
      <c r="L69" s="21"/>
      <c r="M69" s="21"/>
      <c r="N69" s="21"/>
      <c r="O69" s="21"/>
      <c r="P69" s="21"/>
      <c r="Q69" s="21"/>
      <c r="R69" s="21"/>
    </row>
    <row r="70" spans="1:43" ht="22.2" customHeight="1">
      <c r="B70" s="240" t="s">
        <v>7</v>
      </c>
      <c r="C70" s="262" t="s">
        <v>6</v>
      </c>
      <c r="D70" s="262"/>
      <c r="E70" s="289" t="s">
        <v>5</v>
      </c>
      <c r="F70" s="262" t="s">
        <v>4</v>
      </c>
      <c r="G70" s="291"/>
      <c r="H70" s="268" t="s">
        <v>3</v>
      </c>
      <c r="I70" s="270">
        <f>G70*140</f>
        <v>0</v>
      </c>
      <c r="J70" s="270"/>
      <c r="K70" s="240" t="s">
        <v>2</v>
      </c>
      <c r="L70" s="7"/>
      <c r="M70" s="272" t="s">
        <v>1</v>
      </c>
      <c r="N70" s="273"/>
      <c r="O70" s="276">
        <f>C67+I67+O67+I70</f>
        <v>0</v>
      </c>
      <c r="P70" s="276"/>
      <c r="Q70" s="276"/>
      <c r="R70" s="276"/>
      <c r="S70" s="277"/>
      <c r="T70" s="13"/>
    </row>
    <row r="71" spans="1:43" ht="22.2" customHeight="1" thickBot="1">
      <c r="B71" s="240"/>
      <c r="C71" s="288"/>
      <c r="D71" s="288"/>
      <c r="E71" s="290"/>
      <c r="F71" s="288"/>
      <c r="G71" s="292"/>
      <c r="H71" s="269"/>
      <c r="I71" s="271"/>
      <c r="J71" s="271"/>
      <c r="K71" s="240"/>
      <c r="L71" s="13"/>
      <c r="M71" s="274"/>
      <c r="N71" s="275"/>
      <c r="O71" s="278"/>
      <c r="P71" s="278"/>
      <c r="Q71" s="278"/>
      <c r="R71" s="278"/>
      <c r="S71" s="279"/>
      <c r="T71" s="12"/>
    </row>
    <row r="72" spans="1:43" ht="8.4" customHeight="1">
      <c r="B72" s="3"/>
      <c r="C72" s="3"/>
      <c r="D72" s="3"/>
      <c r="E72" s="12"/>
      <c r="F72" s="12"/>
      <c r="G72" s="12"/>
      <c r="H72" s="12"/>
      <c r="I72" s="12"/>
      <c r="J72" s="12"/>
      <c r="K72" s="12"/>
      <c r="L72" s="12"/>
      <c r="M72" s="12"/>
      <c r="N72" s="12"/>
      <c r="O72" s="12"/>
      <c r="Q72" s="12"/>
      <c r="R72" s="12"/>
      <c r="S72" s="12"/>
      <c r="T72" s="4"/>
    </row>
    <row r="73" spans="1:43" ht="21" customHeight="1">
      <c r="B73" s="16" t="s">
        <v>0</v>
      </c>
      <c r="C73" s="16"/>
      <c r="D73" s="16"/>
      <c r="E73" s="16"/>
      <c r="F73" s="16"/>
      <c r="G73" s="16"/>
      <c r="H73" s="16"/>
      <c r="I73" s="16"/>
      <c r="J73" s="16"/>
      <c r="K73" s="16"/>
      <c r="L73" s="16"/>
      <c r="M73" s="2"/>
      <c r="N73" s="2"/>
      <c r="P73" s="4"/>
      <c r="Q73" s="4"/>
      <c r="R73" s="4"/>
      <c r="S73" s="4"/>
      <c r="T73" s="4"/>
    </row>
    <row r="74" spans="1:43" ht="9" customHeight="1">
      <c r="N74" s="38"/>
      <c r="O74" s="253" t="s">
        <v>92</v>
      </c>
      <c r="P74" s="254"/>
      <c r="Q74" s="254"/>
      <c r="R74" s="254"/>
      <c r="S74" s="254"/>
      <c r="T74" s="255"/>
    </row>
    <row r="75" spans="1:43" ht="43.5" customHeight="1">
      <c r="A75" s="20"/>
      <c r="B75" s="20"/>
      <c r="C75" s="20"/>
      <c r="D75" s="20"/>
      <c r="E75" s="20"/>
      <c r="F75" s="20"/>
      <c r="G75" s="259" t="s">
        <v>91</v>
      </c>
      <c r="H75" s="259"/>
      <c r="I75" s="259"/>
      <c r="J75" s="259"/>
      <c r="K75" s="259"/>
      <c r="L75" s="259"/>
      <c r="M75" s="259"/>
      <c r="N75" s="260"/>
      <c r="O75" s="256"/>
      <c r="P75" s="257"/>
      <c r="Q75" s="257"/>
      <c r="R75" s="257"/>
      <c r="S75" s="257"/>
      <c r="T75" s="258"/>
    </row>
    <row r="76" spans="1:43" ht="72" customHeight="1" thickBot="1">
      <c r="A76" s="183" t="s">
        <v>90</v>
      </c>
      <c r="B76" s="184"/>
      <c r="C76" s="184"/>
      <c r="D76" s="184"/>
      <c r="E76" s="184"/>
      <c r="F76" s="184"/>
      <c r="G76" s="184"/>
      <c r="H76" s="184"/>
      <c r="I76" s="184"/>
      <c r="J76" s="184"/>
      <c r="K76" s="184"/>
      <c r="L76" s="184"/>
      <c r="M76" s="184"/>
      <c r="N76" s="184"/>
      <c r="O76" s="184"/>
      <c r="P76" s="184"/>
      <c r="Q76" s="184"/>
      <c r="R76" s="184"/>
      <c r="S76" s="184"/>
      <c r="T76" s="184"/>
    </row>
    <row r="77" spans="1:43" ht="24.6" customHeight="1" thickBot="1">
      <c r="A77" s="112" t="s">
        <v>89</v>
      </c>
      <c r="B77" s="113"/>
      <c r="C77" s="113"/>
      <c r="D77" s="113"/>
      <c r="E77" s="114"/>
      <c r="F77" s="81"/>
      <c r="G77" s="19"/>
      <c r="H77" s="19"/>
      <c r="I77" s="19"/>
      <c r="J77" s="19"/>
      <c r="K77" s="19"/>
      <c r="L77" s="19"/>
      <c r="M77" s="19"/>
      <c r="N77" s="115"/>
      <c r="O77" s="115"/>
      <c r="P77" s="115"/>
      <c r="Q77" s="115"/>
      <c r="R77" s="115"/>
      <c r="S77" s="115"/>
      <c r="T77" s="115"/>
      <c r="Z77" s="60"/>
      <c r="AA77" s="60"/>
      <c r="AB77" s="60"/>
      <c r="AC77" s="60"/>
    </row>
    <row r="78" spans="1:43" ht="8.1" customHeight="1">
      <c r="A78" s="9"/>
      <c r="B78" s="9"/>
      <c r="C78" s="9"/>
      <c r="D78" s="9"/>
      <c r="E78" s="9"/>
      <c r="F78" s="9"/>
      <c r="G78" s="9"/>
      <c r="H78" s="9"/>
      <c r="I78" s="9"/>
      <c r="J78" s="9"/>
      <c r="K78" s="116"/>
      <c r="L78" s="116"/>
      <c r="M78" s="14"/>
      <c r="N78" s="9"/>
      <c r="O78" s="80"/>
      <c r="P78" s="80"/>
      <c r="Q78" s="70"/>
      <c r="R78" s="80"/>
      <c r="S78" s="80"/>
      <c r="T78" s="44"/>
      <c r="Z78" s="60"/>
      <c r="AA78" s="60"/>
      <c r="AB78" s="60"/>
    </row>
    <row r="79" spans="1:43" ht="50.4" customHeight="1">
      <c r="A79" s="108" t="s">
        <v>88</v>
      </c>
      <c r="B79" s="108"/>
      <c r="C79" s="109"/>
      <c r="D79" s="110"/>
      <c r="E79" s="111"/>
      <c r="F79" s="111"/>
      <c r="G79" s="111"/>
      <c r="H79" s="111"/>
      <c r="I79" s="111"/>
      <c r="J79" s="111"/>
      <c r="K79" s="111"/>
      <c r="L79" s="111"/>
      <c r="M79" s="111"/>
      <c r="N79" s="111"/>
      <c r="O79" s="111"/>
      <c r="P79" s="111"/>
      <c r="Q79" s="111"/>
      <c r="R79" s="111"/>
      <c r="S79" s="111"/>
      <c r="T79" s="111"/>
      <c r="U79" s="44"/>
      <c r="AA79" s="10"/>
      <c r="AB79" s="10"/>
      <c r="AC79" s="10"/>
      <c r="AK79" s="37"/>
      <c r="AL79" s="37"/>
      <c r="AM79" s="37"/>
      <c r="AN79" s="10"/>
      <c r="AO79" s="10"/>
      <c r="AP79" s="10"/>
      <c r="AQ79" s="10"/>
    </row>
    <row r="80" spans="1:43" ht="12.6" customHeight="1">
      <c r="A80" s="79"/>
      <c r="B80" s="79"/>
      <c r="C80" s="79"/>
      <c r="D80" s="78"/>
      <c r="E80" s="77"/>
      <c r="F80" s="77"/>
      <c r="G80" s="77"/>
      <c r="H80" s="77"/>
      <c r="I80" s="77"/>
      <c r="J80" s="77"/>
      <c r="K80" s="77"/>
      <c r="L80" s="78"/>
      <c r="M80" s="78"/>
      <c r="N80" s="78"/>
      <c r="O80" s="77"/>
      <c r="P80" s="77"/>
      <c r="Q80" s="77"/>
      <c r="R80" s="77"/>
      <c r="S80" s="77"/>
      <c r="T80" s="77"/>
      <c r="AA80" s="10"/>
      <c r="AB80" s="10"/>
      <c r="AC80" s="10"/>
      <c r="AK80" s="37"/>
      <c r="AL80" s="37"/>
      <c r="AM80" s="37"/>
      <c r="AN80" s="10"/>
      <c r="AO80" s="10"/>
      <c r="AP80" s="10"/>
      <c r="AQ80" s="10"/>
    </row>
    <row r="81" spans="1:44" ht="24.75" customHeight="1">
      <c r="A81" s="174" t="s">
        <v>87</v>
      </c>
      <c r="B81" s="175"/>
      <c r="C81" s="175"/>
      <c r="D81" s="176"/>
      <c r="E81" s="48"/>
      <c r="F81" s="65"/>
      <c r="G81" s="65"/>
      <c r="H81" s="65"/>
      <c r="I81" s="65"/>
      <c r="J81" s="65"/>
      <c r="K81" s="65"/>
      <c r="L81" s="177" t="s">
        <v>86</v>
      </c>
      <c r="M81" s="178"/>
      <c r="N81" s="179"/>
      <c r="O81" s="9"/>
      <c r="P81" s="10"/>
      <c r="Q81" s="10"/>
      <c r="R81" s="10"/>
      <c r="S81" s="10"/>
      <c r="T81" s="10"/>
    </row>
    <row r="82" spans="1:44" ht="10.5" customHeight="1">
      <c r="A82" s="24"/>
    </row>
    <row r="83" spans="1:44" ht="24.75" customHeight="1">
      <c r="A83" s="24"/>
      <c r="B83" s="144" t="s">
        <v>83</v>
      </c>
      <c r="C83" s="145"/>
      <c r="D83" s="146"/>
      <c r="E83" s="138" t="s">
        <v>85</v>
      </c>
      <c r="F83" s="138"/>
      <c r="G83" s="138"/>
      <c r="H83" s="146" t="s">
        <v>84</v>
      </c>
      <c r="I83" s="144" t="s">
        <v>80</v>
      </c>
      <c r="J83" s="146"/>
      <c r="L83" s="132" t="s">
        <v>83</v>
      </c>
      <c r="M83" s="132"/>
      <c r="N83" s="132"/>
      <c r="O83" s="138" t="s">
        <v>82</v>
      </c>
      <c r="P83" s="138"/>
      <c r="Q83" s="138"/>
      <c r="R83" s="160" t="s">
        <v>81</v>
      </c>
      <c r="S83" s="132" t="s">
        <v>80</v>
      </c>
      <c r="T83" s="132"/>
    </row>
    <row r="84" spans="1:44" ht="24.75" customHeight="1" thickBot="1">
      <c r="A84" s="24"/>
      <c r="B84" s="180"/>
      <c r="C84" s="181"/>
      <c r="D84" s="182"/>
      <c r="E84" s="159"/>
      <c r="F84" s="159"/>
      <c r="G84" s="159"/>
      <c r="H84" s="182"/>
      <c r="I84" s="180"/>
      <c r="J84" s="182"/>
      <c r="L84" s="161"/>
      <c r="M84" s="161"/>
      <c r="N84" s="161"/>
      <c r="O84" s="159"/>
      <c r="P84" s="159"/>
      <c r="Q84" s="159"/>
      <c r="R84" s="159"/>
      <c r="S84" s="161"/>
      <c r="T84" s="161"/>
    </row>
    <row r="85" spans="1:44" ht="24.75" customHeight="1" thickTop="1">
      <c r="A85" s="24"/>
      <c r="B85" s="162" t="s">
        <v>79</v>
      </c>
      <c r="C85" s="163"/>
      <c r="D85" s="164"/>
      <c r="E85" s="165" t="s">
        <v>78</v>
      </c>
      <c r="F85" s="166"/>
      <c r="G85" s="167"/>
      <c r="H85" s="76"/>
      <c r="I85" s="168">
        <f>H85*9000</f>
        <v>0</v>
      </c>
      <c r="J85" s="169"/>
      <c r="L85" s="170" t="s">
        <v>77</v>
      </c>
      <c r="M85" s="170"/>
      <c r="N85" s="170"/>
      <c r="O85" s="171" t="s">
        <v>99</v>
      </c>
      <c r="P85" s="171"/>
      <c r="Q85" s="171"/>
      <c r="R85" s="75"/>
      <c r="S85" s="172">
        <f>R85*500</f>
        <v>0</v>
      </c>
      <c r="T85" s="173"/>
    </row>
    <row r="86" spans="1:44" ht="24.75" customHeight="1">
      <c r="A86" s="24"/>
      <c r="B86" s="150" t="s">
        <v>76</v>
      </c>
      <c r="C86" s="151"/>
      <c r="D86" s="152"/>
      <c r="E86" s="138" t="s">
        <v>75</v>
      </c>
      <c r="F86" s="138"/>
      <c r="G86" s="138"/>
      <c r="H86" s="74"/>
      <c r="I86" s="141">
        <f>H86*36000</f>
        <v>0</v>
      </c>
      <c r="J86" s="142"/>
      <c r="L86" s="153" t="s">
        <v>74</v>
      </c>
      <c r="M86" s="154"/>
      <c r="N86" s="155"/>
      <c r="O86" s="156" t="s">
        <v>100</v>
      </c>
      <c r="P86" s="157"/>
      <c r="Q86" s="158"/>
      <c r="R86" s="72"/>
      <c r="S86" s="134">
        <f>R86*300</f>
        <v>0</v>
      </c>
      <c r="T86" s="135"/>
    </row>
    <row r="87" spans="1:44" ht="24.75" customHeight="1">
      <c r="A87" s="24"/>
      <c r="B87" s="132" t="s">
        <v>73</v>
      </c>
      <c r="C87" s="132"/>
      <c r="D87" s="132"/>
      <c r="E87" s="138" t="s">
        <v>72</v>
      </c>
      <c r="F87" s="138"/>
      <c r="G87" s="138"/>
      <c r="H87" s="74"/>
      <c r="I87" s="139">
        <f>H87*71000</f>
        <v>0</v>
      </c>
      <c r="J87" s="140"/>
      <c r="L87" s="144" t="s">
        <v>71</v>
      </c>
      <c r="M87" s="145"/>
      <c r="N87" s="146"/>
      <c r="O87" s="147" t="s">
        <v>101</v>
      </c>
      <c r="P87" s="148"/>
      <c r="Q87" s="149"/>
      <c r="R87" s="73"/>
      <c r="S87" s="134">
        <f>R87*200</f>
        <v>0</v>
      </c>
      <c r="T87" s="135"/>
    </row>
    <row r="88" spans="1:44" ht="24.75" customHeight="1">
      <c r="A88" s="24"/>
      <c r="B88" s="143" t="s">
        <v>70</v>
      </c>
      <c r="C88" s="143"/>
      <c r="D88" s="143"/>
      <c r="E88" s="138" t="s">
        <v>69</v>
      </c>
      <c r="F88" s="138"/>
      <c r="G88" s="138"/>
      <c r="H88" s="72"/>
      <c r="I88" s="141">
        <f>H88*9000</f>
        <v>0</v>
      </c>
      <c r="J88" s="142"/>
      <c r="L88" s="132" t="s">
        <v>68</v>
      </c>
      <c r="M88" s="132"/>
      <c r="N88" s="132"/>
      <c r="O88" s="133" t="s">
        <v>102</v>
      </c>
      <c r="P88" s="133"/>
      <c r="Q88" s="133"/>
      <c r="R88" s="72"/>
      <c r="S88" s="134">
        <f>R88*4000</f>
        <v>0</v>
      </c>
      <c r="T88" s="135"/>
    </row>
    <row r="89" spans="1:44" ht="24.75" customHeight="1">
      <c r="A89" s="24"/>
      <c r="B89" s="136" t="s">
        <v>67</v>
      </c>
      <c r="C89" s="136"/>
      <c r="D89" s="136"/>
      <c r="E89" s="137" t="s">
        <v>66</v>
      </c>
      <c r="F89" s="138"/>
      <c r="G89" s="138"/>
      <c r="H89" s="72"/>
      <c r="I89" s="139">
        <f>H89*5000</f>
        <v>0</v>
      </c>
      <c r="J89" s="140"/>
      <c r="L89" s="132" t="s">
        <v>65</v>
      </c>
      <c r="M89" s="132"/>
      <c r="N89" s="132"/>
      <c r="O89" s="133" t="s">
        <v>103</v>
      </c>
      <c r="P89" s="133"/>
      <c r="Q89" s="133"/>
      <c r="R89" s="72"/>
      <c r="S89" s="134">
        <f>R89*2000</f>
        <v>0</v>
      </c>
      <c r="T89" s="135"/>
    </row>
    <row r="90" spans="1:44" ht="24.75" customHeight="1">
      <c r="A90" s="24"/>
      <c r="B90" s="136"/>
      <c r="C90" s="136"/>
      <c r="D90" s="136"/>
      <c r="E90" s="137" t="s">
        <v>64</v>
      </c>
      <c r="F90" s="138"/>
      <c r="G90" s="138"/>
      <c r="H90" s="72"/>
      <c r="I90" s="141">
        <f>H90*10000</f>
        <v>0</v>
      </c>
      <c r="J90" s="142"/>
      <c r="L90" s="132" t="s">
        <v>63</v>
      </c>
      <c r="M90" s="132"/>
      <c r="N90" s="132"/>
      <c r="O90" s="133" t="s">
        <v>62</v>
      </c>
      <c r="P90" s="133"/>
      <c r="Q90" s="133"/>
      <c r="R90" s="72"/>
      <c r="S90" s="134">
        <f>R90*100</f>
        <v>0</v>
      </c>
      <c r="T90" s="135"/>
    </row>
    <row r="91" spans="1:44" ht="24.75" customHeight="1">
      <c r="A91" s="24"/>
      <c r="B91" s="10"/>
      <c r="C91" s="10"/>
      <c r="D91" s="10"/>
      <c r="E91" s="10"/>
      <c r="F91" s="11"/>
      <c r="G91" s="11"/>
      <c r="H91" s="10"/>
      <c r="I91" s="10"/>
      <c r="K91" s="9"/>
      <c r="L91" s="132" t="s">
        <v>61</v>
      </c>
      <c r="M91" s="132"/>
      <c r="N91" s="132"/>
      <c r="O91" s="133" t="s">
        <v>60</v>
      </c>
      <c r="P91" s="133"/>
      <c r="Q91" s="133"/>
      <c r="R91" s="72"/>
      <c r="S91" s="134">
        <f>R91*300</f>
        <v>0</v>
      </c>
      <c r="T91" s="135"/>
    </row>
    <row r="92" spans="1:44" ht="18.600000000000001" customHeight="1">
      <c r="A92" s="24"/>
      <c r="B92" s="10"/>
      <c r="C92" s="10"/>
      <c r="D92" s="10"/>
      <c r="E92" s="10"/>
      <c r="F92" s="10"/>
      <c r="G92" s="10"/>
      <c r="H92" s="10"/>
      <c r="I92" s="10"/>
      <c r="J92" s="10"/>
      <c r="K92" s="9"/>
      <c r="L92" s="71" t="s">
        <v>59</v>
      </c>
      <c r="M92" s="14"/>
      <c r="N92" s="14"/>
      <c r="O92" s="15"/>
      <c r="P92" s="15"/>
      <c r="Q92" s="15"/>
      <c r="R92" s="15"/>
      <c r="S92" s="70"/>
      <c r="T92" s="69"/>
    </row>
    <row r="93" spans="1:44" ht="22.2" customHeight="1">
      <c r="A93" s="24"/>
      <c r="B93" s="10"/>
      <c r="C93" s="10"/>
      <c r="D93" s="10"/>
      <c r="E93" s="10"/>
      <c r="F93" s="11"/>
      <c r="G93" s="11"/>
      <c r="H93" s="10"/>
      <c r="I93" s="10"/>
      <c r="K93" s="10"/>
      <c r="L93" s="10"/>
      <c r="M93" s="10"/>
      <c r="N93" s="9"/>
      <c r="O93" s="4"/>
      <c r="P93" s="241" t="s">
        <v>11</v>
      </c>
      <c r="Q93" s="263">
        <f>SUM(I85:J90)+SUM(S85:T91)</f>
        <v>0</v>
      </c>
      <c r="R93" s="264"/>
      <c r="S93" s="264"/>
      <c r="T93" s="265"/>
    </row>
    <row r="94" spans="1:44" ht="22.2" customHeight="1" thickBot="1">
      <c r="A94" s="24"/>
      <c r="B94" s="8"/>
      <c r="C94" s="8"/>
      <c r="D94" s="8"/>
      <c r="E94" s="8"/>
      <c r="F94" s="8"/>
      <c r="G94" s="7"/>
      <c r="H94" s="5"/>
      <c r="I94" s="6"/>
      <c r="J94" s="6"/>
      <c r="K94" s="5"/>
      <c r="L94" s="5"/>
      <c r="O94" s="4"/>
      <c r="P94" s="280"/>
      <c r="Q94" s="266"/>
      <c r="R94" s="266"/>
      <c r="S94" s="266"/>
      <c r="T94" s="267"/>
    </row>
    <row r="95" spans="1:44" ht="10.5" customHeight="1">
      <c r="A95" s="46"/>
      <c r="B95" s="45"/>
      <c r="C95" s="45"/>
      <c r="D95" s="44"/>
      <c r="E95" s="44"/>
      <c r="F95" s="68"/>
      <c r="G95" s="68"/>
      <c r="H95" s="68"/>
      <c r="I95" s="68"/>
      <c r="J95" s="68"/>
      <c r="K95" s="68"/>
      <c r="L95" s="68"/>
      <c r="M95" s="68"/>
      <c r="N95" s="44"/>
      <c r="O95" s="44"/>
      <c r="P95" s="44"/>
      <c r="Q95" s="44"/>
      <c r="R95" s="44"/>
      <c r="S95" s="44"/>
      <c r="T95" s="67"/>
      <c r="U95" s="44"/>
      <c r="Z95" s="47"/>
      <c r="AA95" s="25"/>
      <c r="AB95" s="25"/>
      <c r="AC95" s="25"/>
      <c r="AD95" s="25"/>
      <c r="AE95" s="25"/>
      <c r="AF95" s="25"/>
      <c r="AG95" s="25"/>
      <c r="AH95" s="25"/>
      <c r="AI95" s="7"/>
      <c r="AJ95" s="7"/>
      <c r="AK95" s="6"/>
      <c r="AL95" s="6"/>
      <c r="AM95" s="6"/>
      <c r="AN95" s="6"/>
      <c r="AO95" s="6"/>
      <c r="AP95" s="6"/>
      <c r="AQ95" s="6"/>
      <c r="AR95" s="13"/>
    </row>
    <row r="96" spans="1:44" ht="24.75" customHeight="1">
      <c r="A96" s="46"/>
      <c r="B96" s="44"/>
      <c r="C96" s="43"/>
      <c r="D96" s="45"/>
      <c r="E96" s="45"/>
      <c r="F96" s="45"/>
      <c r="G96" s="42"/>
      <c r="H96" s="42"/>
      <c r="I96" s="43"/>
      <c r="J96" s="43"/>
      <c r="K96" s="44"/>
      <c r="L96" s="43"/>
      <c r="M96" s="43"/>
      <c r="N96" s="43"/>
      <c r="O96" s="42"/>
      <c r="P96" s="41"/>
      <c r="Q96" s="41"/>
      <c r="R96" s="41"/>
      <c r="S96" s="41"/>
      <c r="T96" s="40"/>
      <c r="U96" s="12"/>
    </row>
    <row r="97" spans="1:44" ht="10.5" customHeight="1">
      <c r="A97" s="174" t="s">
        <v>58</v>
      </c>
      <c r="B97" s="175"/>
      <c r="C97" s="176"/>
      <c r="D97" s="66"/>
      <c r="E97" s="63"/>
      <c r="F97" s="63"/>
      <c r="G97" s="64"/>
      <c r="H97" s="64"/>
      <c r="I97" s="63"/>
      <c r="J97" s="63"/>
      <c r="K97" s="65"/>
      <c r="L97" s="63"/>
      <c r="M97" s="63"/>
      <c r="N97" s="63"/>
      <c r="O97" s="48"/>
      <c r="P97" s="64"/>
      <c r="Q97" s="64"/>
      <c r="R97" s="63"/>
      <c r="S97" s="63"/>
      <c r="T97" s="62"/>
    </row>
    <row r="98" spans="1:44" ht="24.75" customHeight="1">
      <c r="A98" s="24"/>
      <c r="B98" s="61"/>
      <c r="C98" s="60"/>
      <c r="D98" s="60"/>
      <c r="T98" s="38"/>
      <c r="U98" s="4"/>
    </row>
    <row r="99" spans="1:44" ht="24.75" customHeight="1" thickBot="1">
      <c r="A99" s="24"/>
      <c r="B99" s="132" t="s">
        <v>57</v>
      </c>
      <c r="C99" s="132"/>
      <c r="D99" s="132"/>
      <c r="E99" s="311" t="s">
        <v>56</v>
      </c>
      <c r="F99" s="311"/>
      <c r="G99" s="132" t="s">
        <v>39</v>
      </c>
      <c r="H99" s="132"/>
      <c r="J99" s="249" t="s">
        <v>55</v>
      </c>
      <c r="K99" s="249"/>
      <c r="L99" s="59" t="s">
        <v>4</v>
      </c>
      <c r="M99" s="52"/>
      <c r="N99" s="58" t="s">
        <v>50</v>
      </c>
      <c r="O99" s="51" t="s">
        <v>4</v>
      </c>
      <c r="P99" s="52"/>
      <c r="Q99" s="51" t="s">
        <v>49</v>
      </c>
      <c r="R99" s="106">
        <f>M99*P99*950</f>
        <v>0</v>
      </c>
      <c r="S99" s="106"/>
      <c r="T99" s="38"/>
      <c r="U99" s="4"/>
    </row>
    <row r="100" spans="1:44" ht="24.75" customHeight="1" thickBot="1">
      <c r="A100" s="24"/>
      <c r="B100" s="161"/>
      <c r="C100" s="161"/>
      <c r="D100" s="161"/>
      <c r="E100" s="312"/>
      <c r="F100" s="312"/>
      <c r="G100" s="161"/>
      <c r="H100" s="161"/>
      <c r="J100" s="117" t="s">
        <v>54</v>
      </c>
      <c r="K100" s="117"/>
      <c r="L100" s="55" t="s">
        <v>4</v>
      </c>
      <c r="M100" s="52"/>
      <c r="N100" s="54" t="s">
        <v>50</v>
      </c>
      <c r="O100" s="53" t="s">
        <v>4</v>
      </c>
      <c r="P100" s="52"/>
      <c r="Q100" s="51" t="s">
        <v>49</v>
      </c>
      <c r="R100" s="310">
        <f>M100*P100*1220</f>
        <v>0</v>
      </c>
      <c r="S100" s="310"/>
      <c r="T100" s="38"/>
      <c r="U100" s="4"/>
    </row>
    <row r="101" spans="1:44" ht="24.75" customHeight="1" thickTop="1" thickBot="1">
      <c r="A101" s="24"/>
      <c r="B101" s="138" t="s">
        <v>53</v>
      </c>
      <c r="C101" s="138"/>
      <c r="D101" s="138"/>
      <c r="E101" s="187" t="s">
        <v>52</v>
      </c>
      <c r="F101" s="187"/>
      <c r="G101" s="57"/>
      <c r="H101" s="56" t="s">
        <v>16</v>
      </c>
      <c r="J101" s="117" t="s">
        <v>51</v>
      </c>
      <c r="K101" s="117"/>
      <c r="L101" s="55" t="s">
        <v>4</v>
      </c>
      <c r="M101" s="52"/>
      <c r="N101" s="54" t="s">
        <v>50</v>
      </c>
      <c r="O101" s="53" t="s">
        <v>4</v>
      </c>
      <c r="P101" s="52"/>
      <c r="Q101" s="51" t="s">
        <v>49</v>
      </c>
      <c r="R101" s="310">
        <f>M101*P101*1630</f>
        <v>0</v>
      </c>
      <c r="S101" s="310"/>
      <c r="T101" s="38"/>
    </row>
    <row r="102" spans="1:44" ht="24.75" customHeight="1">
      <c r="A102" s="24"/>
      <c r="B102" s="138" t="s">
        <v>48</v>
      </c>
      <c r="C102" s="138"/>
      <c r="D102" s="138"/>
      <c r="E102" s="188" t="s">
        <v>47</v>
      </c>
      <c r="F102" s="187"/>
      <c r="G102" s="50"/>
      <c r="H102" s="49" t="s">
        <v>16</v>
      </c>
      <c r="K102" s="9"/>
      <c r="L102" s="9"/>
      <c r="M102" s="9"/>
      <c r="N102" s="9"/>
      <c r="O102" s="9"/>
      <c r="T102" s="38"/>
    </row>
    <row r="103" spans="1:44" ht="24.6" customHeight="1">
      <c r="A103" s="24"/>
      <c r="B103" s="138" t="s">
        <v>46</v>
      </c>
      <c r="C103" s="138"/>
      <c r="D103" s="138"/>
      <c r="E103" s="188" t="s">
        <v>45</v>
      </c>
      <c r="F103" s="187"/>
      <c r="G103" s="50"/>
      <c r="H103" s="49" t="s">
        <v>16</v>
      </c>
      <c r="K103" s="9"/>
      <c r="L103" s="9"/>
      <c r="M103" s="9"/>
      <c r="N103" s="9"/>
      <c r="O103" s="9"/>
      <c r="P103" s="241" t="s">
        <v>10</v>
      </c>
      <c r="Q103" s="263">
        <f>SUM(R99:R101)</f>
        <v>0</v>
      </c>
      <c r="R103" s="264"/>
      <c r="S103" s="264"/>
      <c r="T103" s="265"/>
    </row>
    <row r="104" spans="1:44" ht="10.5" customHeight="1" thickBot="1">
      <c r="A104" s="24"/>
      <c r="B104" s="48"/>
      <c r="C104" s="48"/>
      <c r="D104" s="48"/>
      <c r="E104" s="48"/>
      <c r="F104" s="48"/>
      <c r="G104" s="48"/>
      <c r="H104" s="48"/>
      <c r="K104" s="9"/>
      <c r="L104" s="9"/>
      <c r="M104" s="9"/>
      <c r="N104" s="9"/>
      <c r="O104" s="9"/>
      <c r="P104" s="280"/>
      <c r="Q104" s="266"/>
      <c r="R104" s="266"/>
      <c r="S104" s="266"/>
      <c r="T104" s="267"/>
      <c r="U104" s="44"/>
      <c r="Z104" s="47"/>
      <c r="AA104" s="25"/>
      <c r="AB104" s="25"/>
      <c r="AC104" s="25"/>
      <c r="AD104" s="25"/>
      <c r="AE104" s="25"/>
      <c r="AF104" s="25"/>
      <c r="AG104" s="25"/>
      <c r="AH104" s="25"/>
      <c r="AI104" s="7"/>
      <c r="AJ104" s="7"/>
      <c r="AK104" s="6"/>
      <c r="AL104" s="6"/>
      <c r="AM104" s="6"/>
      <c r="AN104" s="6"/>
      <c r="AO104" s="6"/>
      <c r="AP104" s="6"/>
      <c r="AQ104" s="6"/>
      <c r="AR104" s="13"/>
    </row>
    <row r="105" spans="1:44" ht="33" customHeight="1">
      <c r="A105" s="46"/>
      <c r="B105" s="44"/>
      <c r="C105" s="43"/>
      <c r="D105" s="45"/>
      <c r="E105" s="45"/>
      <c r="F105" s="45"/>
      <c r="G105" s="42"/>
      <c r="H105" s="42"/>
      <c r="I105" s="43"/>
      <c r="J105" s="43"/>
      <c r="K105" s="44"/>
      <c r="L105" s="43"/>
      <c r="M105" s="43"/>
      <c r="N105" s="43"/>
      <c r="O105" s="42"/>
      <c r="P105" s="41"/>
      <c r="Q105" s="41"/>
      <c r="R105" s="41"/>
      <c r="S105" s="41"/>
      <c r="T105" s="40"/>
      <c r="Z105" s="3"/>
      <c r="AA105" s="3"/>
      <c r="AB105" s="3"/>
      <c r="AC105" s="12"/>
      <c r="AD105" s="12"/>
      <c r="AE105" s="12"/>
      <c r="AG105" s="13"/>
      <c r="AH105" s="12"/>
      <c r="AI105" s="13"/>
      <c r="AJ105" s="13"/>
      <c r="AK105" s="12"/>
      <c r="AL105" s="12"/>
      <c r="AM105" s="12"/>
      <c r="AO105" s="12"/>
      <c r="AP105" s="12"/>
      <c r="AQ105" s="12"/>
      <c r="AR105" s="12"/>
    </row>
    <row r="106" spans="1:44" ht="10.5" customHeight="1">
      <c r="A106" s="174" t="s">
        <v>44</v>
      </c>
      <c r="B106" s="175"/>
      <c r="C106" s="175"/>
      <c r="D106" s="176"/>
      <c r="E106" s="39"/>
      <c r="F106" s="37"/>
      <c r="G106" s="37"/>
      <c r="H106" s="37"/>
      <c r="J106" s="9"/>
      <c r="K106" s="9"/>
      <c r="L106" s="9"/>
      <c r="M106" s="9"/>
      <c r="N106" s="9"/>
      <c r="O106" s="9"/>
      <c r="T106" s="38"/>
      <c r="Z106" s="9"/>
      <c r="AB106" s="37"/>
      <c r="AC106" s="37"/>
      <c r="AD106" s="37"/>
      <c r="AG106" s="3"/>
      <c r="AH106" s="3"/>
      <c r="AI106" s="3"/>
      <c r="AJ106" s="3"/>
      <c r="AK106" s="3"/>
    </row>
    <row r="107" spans="1:44" ht="23.25" customHeight="1" thickBot="1">
      <c r="A107" s="36"/>
      <c r="B107" s="35"/>
      <c r="C107" s="34"/>
      <c r="D107" s="34"/>
      <c r="E107" s="34"/>
      <c r="F107" s="34"/>
      <c r="G107" s="34"/>
      <c r="H107" s="34"/>
      <c r="I107" s="34"/>
      <c r="J107" s="34"/>
      <c r="K107" s="34"/>
      <c r="L107" s="34"/>
      <c r="M107" s="34"/>
      <c r="N107" s="34"/>
      <c r="O107" s="34"/>
      <c r="P107" s="34"/>
      <c r="Q107" s="34"/>
      <c r="R107" s="34"/>
      <c r="S107" s="34"/>
      <c r="T107" s="33"/>
      <c r="Z107" s="16"/>
      <c r="AA107" s="16"/>
      <c r="AB107" s="16"/>
      <c r="AC107" s="16"/>
      <c r="AD107" s="16"/>
      <c r="AE107" s="16"/>
      <c r="AF107" s="16"/>
      <c r="AG107" s="16"/>
      <c r="AH107" s="16"/>
      <c r="AI107" s="16"/>
      <c r="AJ107" s="16"/>
      <c r="AK107" s="2"/>
      <c r="AL107" s="2"/>
      <c r="AN107" s="4"/>
      <c r="AO107" s="4"/>
      <c r="AP107" s="4"/>
      <c r="AQ107" s="4"/>
      <c r="AR107" s="4"/>
    </row>
    <row r="108" spans="1:44" ht="23.25" customHeight="1">
      <c r="A108" s="32"/>
      <c r="B108" s="118" t="s">
        <v>43</v>
      </c>
      <c r="C108" s="119"/>
      <c r="D108" s="120"/>
      <c r="E108" s="124" t="s">
        <v>42</v>
      </c>
      <c r="F108" s="125"/>
      <c r="G108" s="125"/>
      <c r="H108" s="125"/>
      <c r="I108" s="125"/>
      <c r="J108" s="125"/>
      <c r="K108" s="125"/>
      <c r="L108" s="126"/>
      <c r="M108" s="129" t="s">
        <v>41</v>
      </c>
      <c r="N108" s="130"/>
      <c r="O108" s="130"/>
      <c r="P108" s="130"/>
      <c r="Q108" s="130"/>
      <c r="R108" s="130"/>
      <c r="S108" s="130"/>
      <c r="T108" s="131"/>
      <c r="Z108" s="3"/>
      <c r="AA108" s="3"/>
      <c r="AB108" s="3"/>
      <c r="AE108" s="2"/>
      <c r="AF108" s="2"/>
      <c r="AG108" s="2"/>
      <c r="AH108" s="2"/>
      <c r="AI108" s="2"/>
      <c r="AJ108" s="2"/>
      <c r="AK108" s="2"/>
      <c r="AL108" s="2"/>
      <c r="AM108" s="2"/>
      <c r="AN108" s="4"/>
      <c r="AO108" s="4"/>
      <c r="AP108" s="4"/>
      <c r="AQ108" s="4"/>
      <c r="AR108" s="4"/>
    </row>
    <row r="109" spans="1:44" ht="18.600000000000001" customHeight="1" thickBot="1">
      <c r="A109" s="32"/>
      <c r="B109" s="121"/>
      <c r="C109" s="122"/>
      <c r="D109" s="123"/>
      <c r="E109" s="127" t="s">
        <v>40</v>
      </c>
      <c r="F109" s="128"/>
      <c r="G109" s="31" t="s">
        <v>4</v>
      </c>
      <c r="H109" s="128" t="s">
        <v>39</v>
      </c>
      <c r="I109" s="128"/>
      <c r="J109" s="31" t="s">
        <v>15</v>
      </c>
      <c r="K109" s="128" t="s">
        <v>38</v>
      </c>
      <c r="L109" s="281"/>
      <c r="M109" s="127" t="s">
        <v>40</v>
      </c>
      <c r="N109" s="128"/>
      <c r="O109" s="31" t="s">
        <v>4</v>
      </c>
      <c r="P109" s="128" t="s">
        <v>39</v>
      </c>
      <c r="Q109" s="128"/>
      <c r="R109" s="31" t="s">
        <v>15</v>
      </c>
      <c r="S109" s="128" t="s">
        <v>38</v>
      </c>
      <c r="T109" s="282"/>
    </row>
    <row r="110" spans="1:44" ht="18.600000000000001" customHeight="1" thickTop="1">
      <c r="A110" s="24"/>
      <c r="B110" s="194" t="s">
        <v>37</v>
      </c>
      <c r="C110" s="195"/>
      <c r="D110" s="196"/>
      <c r="E110" s="246" t="s">
        <v>36</v>
      </c>
      <c r="F110" s="247"/>
      <c r="G110" s="185" t="s">
        <v>4</v>
      </c>
      <c r="H110" s="210"/>
      <c r="I110" s="235" t="s">
        <v>16</v>
      </c>
      <c r="J110" s="185" t="s">
        <v>15</v>
      </c>
      <c r="K110" s="233">
        <f>H110*300</f>
        <v>0</v>
      </c>
      <c r="L110" s="234"/>
      <c r="M110" s="185" t="s">
        <v>35</v>
      </c>
      <c r="N110" s="185"/>
      <c r="O110" s="185" t="s">
        <v>4</v>
      </c>
      <c r="P110" s="210"/>
      <c r="Q110" s="235" t="s">
        <v>16</v>
      </c>
      <c r="R110" s="185" t="s">
        <v>15</v>
      </c>
      <c r="S110" s="102">
        <f>P110*300</f>
        <v>0</v>
      </c>
      <c r="T110" s="103"/>
    </row>
    <row r="111" spans="1:44" ht="18.600000000000001" customHeight="1">
      <c r="A111" s="24"/>
      <c r="B111" s="194"/>
      <c r="C111" s="195"/>
      <c r="D111" s="196"/>
      <c r="E111" s="283"/>
      <c r="F111" s="284"/>
      <c r="G111" s="205"/>
      <c r="H111" s="207"/>
      <c r="I111" s="209"/>
      <c r="J111" s="205"/>
      <c r="K111" s="218"/>
      <c r="L111" s="219"/>
      <c r="M111" s="185"/>
      <c r="N111" s="185"/>
      <c r="O111" s="185"/>
      <c r="P111" s="210"/>
      <c r="Q111" s="235"/>
      <c r="R111" s="185"/>
      <c r="S111" s="104"/>
      <c r="T111" s="105"/>
      <c r="Z111" s="30"/>
      <c r="AA111" s="30"/>
      <c r="AB111" s="30"/>
      <c r="AC111" s="12"/>
      <c r="AD111" s="12"/>
      <c r="AE111" s="12"/>
      <c r="AF111" s="12"/>
      <c r="AG111" s="12"/>
      <c r="AH111" s="12"/>
      <c r="AI111" s="12"/>
      <c r="AJ111" s="12"/>
      <c r="AK111" s="12"/>
      <c r="AL111" s="12"/>
      <c r="AM111" s="12"/>
      <c r="AN111" s="12"/>
      <c r="AO111" s="12"/>
      <c r="AP111" s="12"/>
      <c r="AQ111" s="12"/>
      <c r="AR111" s="12"/>
    </row>
    <row r="112" spans="1:44" ht="18.600000000000001" customHeight="1">
      <c r="A112" s="24"/>
      <c r="B112" s="194"/>
      <c r="C112" s="195"/>
      <c r="D112" s="196"/>
      <c r="E112" s="220" t="s">
        <v>34</v>
      </c>
      <c r="F112" s="185"/>
      <c r="G112" s="185" t="s">
        <v>4</v>
      </c>
      <c r="H112" s="221"/>
      <c r="I112" s="235" t="s">
        <v>16</v>
      </c>
      <c r="J112" s="185" t="s">
        <v>15</v>
      </c>
      <c r="K112" s="212">
        <f>H112*900</f>
        <v>0</v>
      </c>
      <c r="L112" s="213"/>
      <c r="M112" s="185"/>
      <c r="N112" s="185"/>
      <c r="O112" s="185"/>
      <c r="P112" s="210"/>
      <c r="Q112" s="235"/>
      <c r="R112" s="185"/>
      <c r="S112" s="104"/>
      <c r="T112" s="105"/>
      <c r="Z112" s="30"/>
      <c r="AA112" s="10"/>
      <c r="AB112" s="10"/>
      <c r="AC112" s="10"/>
      <c r="AD112" s="15"/>
      <c r="AE112" s="10"/>
      <c r="AF112" s="10"/>
      <c r="AG112" s="10"/>
      <c r="AH112" s="10"/>
      <c r="AJ112" s="9"/>
      <c r="AK112" s="9"/>
      <c r="AL112" s="9"/>
      <c r="AM112" s="14"/>
      <c r="AN112" s="10"/>
      <c r="AO112" s="10"/>
      <c r="AP112" s="10"/>
      <c r="AQ112" s="10"/>
      <c r="AR112" s="12"/>
    </row>
    <row r="113" spans="1:44" ht="18.600000000000001" customHeight="1" thickBot="1">
      <c r="A113" s="24"/>
      <c r="B113" s="197"/>
      <c r="C113" s="198"/>
      <c r="D113" s="199"/>
      <c r="E113" s="185"/>
      <c r="F113" s="185"/>
      <c r="G113" s="185"/>
      <c r="H113" s="211"/>
      <c r="I113" s="235"/>
      <c r="J113" s="185"/>
      <c r="K113" s="214"/>
      <c r="L113" s="215"/>
      <c r="M113" s="185"/>
      <c r="N113" s="185"/>
      <c r="O113" s="185"/>
      <c r="P113" s="210"/>
      <c r="Q113" s="235"/>
      <c r="R113" s="185"/>
      <c r="S113" s="104"/>
      <c r="T113" s="105"/>
      <c r="U113" s="4"/>
      <c r="V113" s="4"/>
      <c r="W113" s="4"/>
      <c r="X113" s="4"/>
      <c r="Y113" s="4"/>
      <c r="Z113" s="30"/>
      <c r="AA113" s="10"/>
      <c r="AB113" s="10"/>
      <c r="AC113" s="10"/>
      <c r="AD113" s="10"/>
      <c r="AE113" s="11"/>
      <c r="AF113" s="11"/>
      <c r="AG113" s="10"/>
      <c r="AH113" s="10"/>
      <c r="AJ113" s="9"/>
      <c r="AK113" s="9"/>
      <c r="AL113" s="9"/>
      <c r="AM113" s="9"/>
      <c r="AN113" s="11"/>
      <c r="AO113" s="11"/>
      <c r="AP113" s="10"/>
      <c r="AQ113" s="10"/>
      <c r="AR113" s="12"/>
    </row>
    <row r="114" spans="1:44" ht="18.600000000000001" customHeight="1">
      <c r="A114" s="24"/>
      <c r="B114" s="191" t="s">
        <v>33</v>
      </c>
      <c r="C114" s="192"/>
      <c r="D114" s="193"/>
      <c r="E114" s="200" t="s">
        <v>32</v>
      </c>
      <c r="F114" s="201"/>
      <c r="G114" s="204" t="s">
        <v>4</v>
      </c>
      <c r="H114" s="206"/>
      <c r="I114" s="208" t="s">
        <v>16</v>
      </c>
      <c r="J114" s="204" t="s">
        <v>15</v>
      </c>
      <c r="K114" s="216">
        <f>H114*600</f>
        <v>0</v>
      </c>
      <c r="L114" s="217"/>
      <c r="M114" s="185"/>
      <c r="N114" s="185"/>
      <c r="O114" s="185"/>
      <c r="P114" s="210"/>
      <c r="Q114" s="235"/>
      <c r="R114" s="185"/>
      <c r="S114" s="104"/>
      <c r="T114" s="105"/>
      <c r="U114" s="4"/>
      <c r="V114" s="4"/>
      <c r="W114" s="4"/>
      <c r="X114" s="4"/>
      <c r="Y114" s="4"/>
      <c r="Z114" s="30"/>
      <c r="AA114" s="10"/>
      <c r="AB114" s="10"/>
      <c r="AC114" s="10"/>
      <c r="AD114" s="10"/>
      <c r="AE114" s="11"/>
      <c r="AF114" s="11"/>
      <c r="AG114" s="10"/>
      <c r="AH114" s="10"/>
      <c r="AJ114" s="10"/>
      <c r="AK114" s="10"/>
      <c r="AL114" s="10"/>
      <c r="AM114" s="9"/>
      <c r="AN114" s="11"/>
      <c r="AO114" s="11"/>
      <c r="AP114" s="10"/>
      <c r="AQ114" s="10"/>
      <c r="AR114" s="12"/>
    </row>
    <row r="115" spans="1:44" ht="18.600000000000001" customHeight="1">
      <c r="A115" s="24"/>
      <c r="B115" s="194"/>
      <c r="C115" s="195"/>
      <c r="D115" s="196"/>
      <c r="E115" s="202"/>
      <c r="F115" s="203"/>
      <c r="G115" s="205"/>
      <c r="H115" s="207"/>
      <c r="I115" s="209"/>
      <c r="J115" s="205"/>
      <c r="K115" s="218"/>
      <c r="L115" s="219"/>
      <c r="M115" s="185"/>
      <c r="N115" s="185"/>
      <c r="O115" s="185"/>
      <c r="P115" s="210"/>
      <c r="Q115" s="235"/>
      <c r="R115" s="185"/>
      <c r="S115" s="104"/>
      <c r="T115" s="105"/>
      <c r="Z115" s="30"/>
      <c r="AA115" s="10"/>
      <c r="AB115" s="10"/>
      <c r="AC115" s="10"/>
      <c r="AD115" s="10"/>
      <c r="AE115" s="11"/>
      <c r="AF115" s="11"/>
      <c r="AG115" s="10"/>
      <c r="AH115" s="10"/>
      <c r="AJ115" s="10"/>
      <c r="AK115" s="10"/>
      <c r="AL115" s="10"/>
      <c r="AM115" s="9"/>
      <c r="AN115" s="11"/>
      <c r="AO115" s="11"/>
      <c r="AP115" s="10"/>
      <c r="AQ115" s="10"/>
      <c r="AR115" s="12"/>
    </row>
    <row r="116" spans="1:44" ht="18.600000000000001" customHeight="1">
      <c r="A116" s="24"/>
      <c r="B116" s="194"/>
      <c r="C116" s="195"/>
      <c r="D116" s="196"/>
      <c r="E116" s="189" t="s">
        <v>31</v>
      </c>
      <c r="F116" s="185"/>
      <c r="G116" s="185" t="s">
        <v>4</v>
      </c>
      <c r="H116" s="210"/>
      <c r="I116" s="235" t="s">
        <v>16</v>
      </c>
      <c r="J116" s="185" t="s">
        <v>15</v>
      </c>
      <c r="K116" s="212">
        <f>H116*1800</f>
        <v>0</v>
      </c>
      <c r="L116" s="213"/>
      <c r="M116" s="185"/>
      <c r="N116" s="185"/>
      <c r="O116" s="185"/>
      <c r="P116" s="210"/>
      <c r="Q116" s="235"/>
      <c r="R116" s="185"/>
      <c r="S116" s="104"/>
      <c r="T116" s="105"/>
      <c r="U116" s="6"/>
      <c r="V116" s="6"/>
      <c r="W116" s="6"/>
      <c r="X116" s="6"/>
      <c r="Y116" s="6"/>
      <c r="Z116" s="3"/>
      <c r="AA116" s="10"/>
      <c r="AB116" s="10"/>
      <c r="AC116" s="10"/>
      <c r="AD116" s="10"/>
      <c r="AE116" s="11"/>
      <c r="AF116" s="11"/>
      <c r="AG116" s="10"/>
      <c r="AH116" s="10"/>
      <c r="AJ116" s="10"/>
      <c r="AK116" s="10"/>
      <c r="AL116" s="10"/>
      <c r="AM116" s="9"/>
      <c r="AN116" s="11"/>
      <c r="AO116" s="11"/>
      <c r="AP116" s="10"/>
      <c r="AQ116" s="10"/>
      <c r="AR116" s="12"/>
    </row>
    <row r="117" spans="1:44" ht="18.600000000000001" customHeight="1" thickBot="1">
      <c r="A117" s="24"/>
      <c r="B117" s="197"/>
      <c r="C117" s="198"/>
      <c r="D117" s="199"/>
      <c r="E117" s="190"/>
      <c r="F117" s="186"/>
      <c r="G117" s="186"/>
      <c r="H117" s="211"/>
      <c r="I117" s="236"/>
      <c r="J117" s="186"/>
      <c r="K117" s="214"/>
      <c r="L117" s="215"/>
      <c r="M117" s="185"/>
      <c r="N117" s="185"/>
      <c r="O117" s="185"/>
      <c r="P117" s="210"/>
      <c r="Q117" s="235"/>
      <c r="R117" s="185"/>
      <c r="S117" s="104"/>
      <c r="T117" s="105"/>
      <c r="U117" s="6"/>
      <c r="V117" s="6"/>
      <c r="W117" s="6"/>
      <c r="X117" s="6"/>
      <c r="Y117" s="6"/>
      <c r="Z117" s="30"/>
      <c r="AA117" s="10"/>
      <c r="AB117" s="10"/>
      <c r="AC117" s="10"/>
      <c r="AD117" s="10"/>
      <c r="AE117" s="11"/>
      <c r="AF117" s="11"/>
      <c r="AG117" s="10"/>
      <c r="AH117" s="10"/>
      <c r="AJ117" s="10"/>
      <c r="AK117" s="10"/>
      <c r="AL117" s="10"/>
      <c r="AM117" s="9"/>
      <c r="AN117" s="11"/>
      <c r="AO117" s="11"/>
      <c r="AP117" s="10"/>
      <c r="AQ117" s="10"/>
      <c r="AR117" s="12"/>
    </row>
    <row r="118" spans="1:44" ht="18.600000000000001" customHeight="1">
      <c r="A118" s="24"/>
      <c r="B118" s="222" t="s">
        <v>30</v>
      </c>
      <c r="C118" s="223"/>
      <c r="D118" s="224"/>
      <c r="E118" s="231" t="s">
        <v>18</v>
      </c>
      <c r="F118" s="204"/>
      <c r="G118" s="204" t="s">
        <v>4</v>
      </c>
      <c r="H118" s="206"/>
      <c r="I118" s="208" t="s">
        <v>16</v>
      </c>
      <c r="J118" s="204" t="s">
        <v>15</v>
      </c>
      <c r="K118" s="216">
        <f>H118*600</f>
        <v>0</v>
      </c>
      <c r="L118" s="217"/>
      <c r="M118" s="185"/>
      <c r="N118" s="185"/>
      <c r="O118" s="185"/>
      <c r="P118" s="210"/>
      <c r="Q118" s="235"/>
      <c r="R118" s="185"/>
      <c r="S118" s="104"/>
      <c r="T118" s="105"/>
      <c r="Z118" s="30"/>
      <c r="AA118" s="10"/>
      <c r="AB118" s="10"/>
      <c r="AC118" s="10"/>
      <c r="AD118" s="10"/>
      <c r="AE118" s="11"/>
      <c r="AF118" s="11"/>
      <c r="AG118" s="10"/>
      <c r="AH118" s="10"/>
      <c r="AJ118" s="10"/>
      <c r="AK118" s="10"/>
      <c r="AL118" s="10"/>
      <c r="AM118" s="9"/>
      <c r="AN118" s="11"/>
      <c r="AO118" s="11"/>
      <c r="AP118" s="10"/>
      <c r="AQ118" s="10"/>
      <c r="AR118" s="12"/>
    </row>
    <row r="119" spans="1:44" ht="18.600000000000001" customHeight="1">
      <c r="A119" s="24"/>
      <c r="B119" s="225"/>
      <c r="C119" s="226"/>
      <c r="D119" s="227"/>
      <c r="E119" s="232"/>
      <c r="F119" s="205"/>
      <c r="G119" s="205"/>
      <c r="H119" s="207"/>
      <c r="I119" s="209"/>
      <c r="J119" s="205"/>
      <c r="K119" s="218"/>
      <c r="L119" s="219"/>
      <c r="M119" s="185"/>
      <c r="N119" s="185"/>
      <c r="O119" s="185"/>
      <c r="P119" s="210"/>
      <c r="Q119" s="235"/>
      <c r="R119" s="185"/>
      <c r="S119" s="104"/>
      <c r="T119" s="105"/>
      <c r="Z119" s="30"/>
      <c r="AA119" s="10"/>
      <c r="AB119" s="10"/>
      <c r="AC119" s="10"/>
      <c r="AD119" s="10"/>
      <c r="AE119" s="11"/>
      <c r="AF119" s="11"/>
      <c r="AG119" s="10"/>
      <c r="AH119" s="10"/>
      <c r="AJ119" s="10"/>
      <c r="AK119" s="10"/>
      <c r="AL119" s="10"/>
      <c r="AM119" s="9"/>
      <c r="AN119" s="11"/>
      <c r="AO119" s="11"/>
      <c r="AP119" s="10"/>
      <c r="AQ119" s="10"/>
      <c r="AR119" s="12"/>
    </row>
    <row r="120" spans="1:44" ht="18.600000000000001" customHeight="1">
      <c r="A120" s="24"/>
      <c r="B120" s="225"/>
      <c r="C120" s="226"/>
      <c r="D120" s="227"/>
      <c r="E120" s="189" t="s">
        <v>29</v>
      </c>
      <c r="F120" s="185"/>
      <c r="G120" s="185" t="s">
        <v>4</v>
      </c>
      <c r="H120" s="221"/>
      <c r="I120" s="235" t="s">
        <v>16</v>
      </c>
      <c r="J120" s="185" t="s">
        <v>15</v>
      </c>
      <c r="K120" s="212">
        <f>H120*1800</f>
        <v>0</v>
      </c>
      <c r="L120" s="213"/>
      <c r="M120" s="185"/>
      <c r="N120" s="185"/>
      <c r="O120" s="185"/>
      <c r="P120" s="210"/>
      <c r="Q120" s="235"/>
      <c r="R120" s="185"/>
      <c r="S120" s="104"/>
      <c r="T120" s="105"/>
      <c r="U120" s="12"/>
      <c r="V120" s="12"/>
      <c r="W120" s="12"/>
      <c r="X120" s="12"/>
      <c r="Y120" s="12"/>
      <c r="Z120" s="30"/>
      <c r="AA120" s="10"/>
      <c r="AB120" s="10"/>
      <c r="AC120" s="10"/>
      <c r="AD120" s="10"/>
      <c r="AE120" s="11"/>
      <c r="AF120" s="11"/>
      <c r="AG120" s="10"/>
      <c r="AH120" s="10"/>
      <c r="AJ120" s="9"/>
      <c r="AK120" s="9"/>
      <c r="AL120" s="9"/>
      <c r="AM120" s="9"/>
      <c r="AN120" s="11"/>
      <c r="AO120" s="11"/>
      <c r="AP120" s="10"/>
      <c r="AQ120" s="10"/>
      <c r="AR120" s="13"/>
    </row>
    <row r="121" spans="1:44" ht="18.600000000000001" customHeight="1" thickBot="1">
      <c r="A121" s="24"/>
      <c r="B121" s="228"/>
      <c r="C121" s="229"/>
      <c r="D121" s="230"/>
      <c r="E121" s="190"/>
      <c r="F121" s="186"/>
      <c r="G121" s="186"/>
      <c r="H121" s="211"/>
      <c r="I121" s="236"/>
      <c r="J121" s="186"/>
      <c r="K121" s="214"/>
      <c r="L121" s="215"/>
      <c r="M121" s="186"/>
      <c r="N121" s="186"/>
      <c r="O121" s="186"/>
      <c r="P121" s="211"/>
      <c r="Q121" s="236"/>
      <c r="R121" s="186"/>
      <c r="S121" s="106"/>
      <c r="T121" s="107"/>
      <c r="Z121" s="30"/>
      <c r="AA121" s="10"/>
      <c r="AB121" s="10"/>
      <c r="AC121" s="10"/>
      <c r="AD121" s="10"/>
      <c r="AE121" s="11"/>
      <c r="AF121" s="11"/>
      <c r="AG121" s="10"/>
      <c r="AH121" s="10"/>
      <c r="AJ121" s="9"/>
      <c r="AK121" s="9"/>
      <c r="AL121" s="9"/>
      <c r="AM121" s="9"/>
      <c r="AN121" s="11"/>
      <c r="AO121" s="11"/>
      <c r="AP121" s="10"/>
      <c r="AQ121" s="10"/>
      <c r="AR121" s="13"/>
    </row>
    <row r="122" spans="1:44" ht="18.600000000000001" customHeight="1">
      <c r="A122" s="24"/>
      <c r="B122" s="191" t="s">
        <v>28</v>
      </c>
      <c r="C122" s="192"/>
      <c r="D122" s="193"/>
      <c r="E122" s="231" t="s">
        <v>22</v>
      </c>
      <c r="F122" s="204"/>
      <c r="G122" s="204" t="s">
        <v>4</v>
      </c>
      <c r="H122" s="206"/>
      <c r="I122" s="208" t="s">
        <v>16</v>
      </c>
      <c r="J122" s="204" t="s">
        <v>15</v>
      </c>
      <c r="K122" s="216">
        <f>H122*1200</f>
        <v>0</v>
      </c>
      <c r="L122" s="217"/>
      <c r="M122" s="231" t="s">
        <v>27</v>
      </c>
      <c r="N122" s="204"/>
      <c r="O122" s="204" t="s">
        <v>4</v>
      </c>
      <c r="P122" s="206"/>
      <c r="Q122" s="208" t="s">
        <v>26</v>
      </c>
      <c r="R122" s="204" t="s">
        <v>15</v>
      </c>
      <c r="S122" s="216">
        <f>P122*600</f>
        <v>0</v>
      </c>
      <c r="T122" s="238"/>
      <c r="Z122" s="3"/>
      <c r="AA122" s="10"/>
      <c r="AB122" s="10"/>
      <c r="AC122" s="10"/>
      <c r="AD122" s="10"/>
      <c r="AE122" s="11"/>
      <c r="AF122" s="11"/>
      <c r="AG122" s="10"/>
      <c r="AH122" s="10"/>
      <c r="AJ122" s="9"/>
      <c r="AK122" s="9"/>
      <c r="AL122" s="9"/>
      <c r="AM122" s="9"/>
      <c r="AN122" s="11"/>
      <c r="AO122" s="11"/>
      <c r="AP122" s="10"/>
      <c r="AQ122" s="10"/>
      <c r="AR122" s="12"/>
    </row>
    <row r="123" spans="1:44" ht="18.600000000000001" customHeight="1">
      <c r="A123" s="24"/>
      <c r="B123" s="194"/>
      <c r="C123" s="195"/>
      <c r="D123" s="196"/>
      <c r="E123" s="232"/>
      <c r="F123" s="205"/>
      <c r="G123" s="205"/>
      <c r="H123" s="207"/>
      <c r="I123" s="209"/>
      <c r="J123" s="205"/>
      <c r="K123" s="218"/>
      <c r="L123" s="219"/>
      <c r="M123" s="237"/>
      <c r="N123" s="185"/>
      <c r="O123" s="185"/>
      <c r="P123" s="210"/>
      <c r="Q123" s="235"/>
      <c r="R123" s="185"/>
      <c r="S123" s="285"/>
      <c r="T123" s="286"/>
      <c r="Z123" s="3"/>
      <c r="AA123" s="10"/>
      <c r="AB123" s="10"/>
      <c r="AC123" s="10"/>
      <c r="AD123" s="10"/>
      <c r="AE123" s="11"/>
      <c r="AF123" s="11"/>
      <c r="AG123" s="10"/>
      <c r="AH123" s="10"/>
      <c r="AJ123" s="10"/>
      <c r="AK123" s="10"/>
      <c r="AL123" s="10"/>
      <c r="AM123" s="9"/>
      <c r="AN123" s="11"/>
      <c r="AO123" s="11"/>
      <c r="AP123" s="10"/>
      <c r="AQ123" s="10"/>
      <c r="AR123" s="12"/>
    </row>
    <row r="124" spans="1:44" ht="18.600000000000001" customHeight="1">
      <c r="A124" s="24"/>
      <c r="B124" s="194"/>
      <c r="C124" s="195"/>
      <c r="D124" s="196"/>
      <c r="E124" s="189" t="s">
        <v>25</v>
      </c>
      <c r="F124" s="185"/>
      <c r="G124" s="185" t="s">
        <v>4</v>
      </c>
      <c r="H124" s="221"/>
      <c r="I124" s="235" t="s">
        <v>16</v>
      </c>
      <c r="J124" s="185" t="s">
        <v>15</v>
      </c>
      <c r="K124" s="212">
        <f>H124*7500</f>
        <v>0</v>
      </c>
      <c r="L124" s="213"/>
      <c r="M124" s="237"/>
      <c r="N124" s="185"/>
      <c r="O124" s="185"/>
      <c r="P124" s="210"/>
      <c r="Q124" s="235"/>
      <c r="R124" s="185"/>
      <c r="S124" s="285"/>
      <c r="T124" s="286"/>
      <c r="Z124" s="9"/>
      <c r="AA124" s="8"/>
      <c r="AB124" s="8"/>
      <c r="AC124" s="8"/>
      <c r="AD124" s="8"/>
      <c r="AE124" s="8"/>
      <c r="AF124" s="7"/>
      <c r="AG124" s="5"/>
      <c r="AH124" s="6"/>
      <c r="AI124" s="6"/>
      <c r="AJ124" s="5"/>
      <c r="AK124" s="5"/>
    </row>
    <row r="125" spans="1:44" ht="18.600000000000001" customHeight="1" thickBot="1">
      <c r="A125" s="24"/>
      <c r="B125" s="197"/>
      <c r="C125" s="198"/>
      <c r="D125" s="199"/>
      <c r="E125" s="190"/>
      <c r="F125" s="186"/>
      <c r="G125" s="186"/>
      <c r="H125" s="211"/>
      <c r="I125" s="236"/>
      <c r="J125" s="186"/>
      <c r="K125" s="214"/>
      <c r="L125" s="215"/>
      <c r="M125" s="190"/>
      <c r="N125" s="186"/>
      <c r="O125" s="186"/>
      <c r="P125" s="211"/>
      <c r="Q125" s="236"/>
      <c r="R125" s="186"/>
      <c r="S125" s="214"/>
      <c r="T125" s="251"/>
      <c r="U125" s="12"/>
      <c r="Z125" s="3"/>
      <c r="AA125" s="3"/>
      <c r="AB125" s="3"/>
      <c r="AE125" s="2"/>
      <c r="AF125" s="2"/>
      <c r="AG125" s="2"/>
      <c r="AH125" s="2"/>
      <c r="AI125" s="2"/>
      <c r="AJ125" s="2"/>
      <c r="AK125" s="2"/>
      <c r="AL125" s="2"/>
      <c r="AN125" s="4"/>
      <c r="AO125" s="4"/>
      <c r="AP125" s="4"/>
      <c r="AQ125" s="4"/>
      <c r="AR125" s="4"/>
    </row>
    <row r="126" spans="1:44" ht="18.600000000000001" customHeight="1">
      <c r="A126" s="24"/>
      <c r="B126" s="191" t="s">
        <v>24</v>
      </c>
      <c r="C126" s="192"/>
      <c r="D126" s="193"/>
      <c r="E126" s="231" t="s">
        <v>23</v>
      </c>
      <c r="F126" s="204"/>
      <c r="G126" s="204" t="s">
        <v>4</v>
      </c>
      <c r="H126" s="206"/>
      <c r="I126" s="208" t="s">
        <v>16</v>
      </c>
      <c r="J126" s="204" t="s">
        <v>15</v>
      </c>
      <c r="K126" s="216">
        <f>H126*2500</f>
        <v>0</v>
      </c>
      <c r="L126" s="217"/>
      <c r="M126" s="231" t="s">
        <v>22</v>
      </c>
      <c r="N126" s="204"/>
      <c r="O126" s="204" t="s">
        <v>4</v>
      </c>
      <c r="P126" s="206"/>
      <c r="Q126" s="208" t="s">
        <v>16</v>
      </c>
      <c r="R126" s="204" t="s">
        <v>15</v>
      </c>
      <c r="S126" s="216">
        <f>P126*1200</f>
        <v>0</v>
      </c>
      <c r="T126" s="238"/>
      <c r="U126" s="12"/>
      <c r="Z126" s="3"/>
      <c r="AA126" s="3"/>
      <c r="AB126" s="3"/>
      <c r="AE126" s="2"/>
      <c r="AF126" s="2"/>
      <c r="AG126" s="2"/>
      <c r="AH126" s="2"/>
      <c r="AI126" s="2"/>
      <c r="AJ126" s="2"/>
      <c r="AK126" s="2"/>
      <c r="AL126" s="2"/>
      <c r="AM126" s="2"/>
      <c r="AN126" s="4"/>
      <c r="AO126" s="4"/>
      <c r="AP126" s="4"/>
      <c r="AQ126" s="4"/>
      <c r="AR126" s="4"/>
    </row>
    <row r="127" spans="1:44" ht="18.600000000000001" customHeight="1">
      <c r="A127" s="24"/>
      <c r="B127" s="194"/>
      <c r="C127" s="195"/>
      <c r="D127" s="196"/>
      <c r="E127" s="232"/>
      <c r="F127" s="205"/>
      <c r="G127" s="205"/>
      <c r="H127" s="207"/>
      <c r="I127" s="209"/>
      <c r="J127" s="205"/>
      <c r="K127" s="218"/>
      <c r="L127" s="219"/>
      <c r="M127" s="232"/>
      <c r="N127" s="205"/>
      <c r="O127" s="205"/>
      <c r="P127" s="207"/>
      <c r="Q127" s="209"/>
      <c r="R127" s="205"/>
      <c r="S127" s="218"/>
      <c r="T127" s="239"/>
      <c r="U127" s="12"/>
    </row>
    <row r="128" spans="1:44" ht="18.600000000000001" customHeight="1">
      <c r="A128" s="24"/>
      <c r="B128" s="194"/>
      <c r="C128" s="195"/>
      <c r="D128" s="196"/>
      <c r="E128" s="242" t="s">
        <v>21</v>
      </c>
      <c r="F128" s="243"/>
      <c r="G128" s="185" t="s">
        <v>4</v>
      </c>
      <c r="H128" s="221"/>
      <c r="I128" s="235" t="s">
        <v>16</v>
      </c>
      <c r="J128" s="185" t="s">
        <v>15</v>
      </c>
      <c r="K128" s="212">
        <f>H128*1200</f>
        <v>0</v>
      </c>
      <c r="L128" s="213"/>
      <c r="M128" s="246" t="s">
        <v>20</v>
      </c>
      <c r="N128" s="247"/>
      <c r="O128" s="185" t="s">
        <v>4</v>
      </c>
      <c r="P128" s="210"/>
      <c r="Q128" s="235" t="s">
        <v>16</v>
      </c>
      <c r="R128" s="185" t="s">
        <v>15</v>
      </c>
      <c r="S128" s="212">
        <f>P128*600</f>
        <v>0</v>
      </c>
      <c r="T128" s="250"/>
      <c r="U128" s="12"/>
      <c r="Z128" s="3"/>
      <c r="AA128" s="3"/>
      <c r="AB128" s="3"/>
      <c r="AC128" s="29"/>
      <c r="AE128" s="2"/>
      <c r="AF128" s="2"/>
      <c r="AG128" s="2"/>
      <c r="AH128" s="2"/>
      <c r="AI128" s="2"/>
      <c r="AJ128" s="2"/>
      <c r="AK128" s="2"/>
      <c r="AL128" s="2"/>
      <c r="AN128" s="4"/>
      <c r="AO128" s="4"/>
      <c r="AP128" s="4"/>
      <c r="AQ128" s="4"/>
      <c r="AR128" s="4"/>
    </row>
    <row r="129" spans="1:44" ht="18.600000000000001" customHeight="1" thickBot="1">
      <c r="A129" s="24"/>
      <c r="B129" s="197"/>
      <c r="C129" s="198"/>
      <c r="D129" s="199"/>
      <c r="E129" s="244"/>
      <c r="F129" s="245"/>
      <c r="G129" s="186"/>
      <c r="H129" s="211"/>
      <c r="I129" s="236"/>
      <c r="J129" s="186"/>
      <c r="K129" s="214"/>
      <c r="L129" s="215"/>
      <c r="M129" s="248"/>
      <c r="N129" s="249"/>
      <c r="O129" s="186"/>
      <c r="P129" s="211"/>
      <c r="Q129" s="236"/>
      <c r="R129" s="186"/>
      <c r="S129" s="214"/>
      <c r="T129" s="251"/>
      <c r="U129" s="12"/>
      <c r="AB129" s="28"/>
      <c r="AC129" s="10"/>
      <c r="AD129" s="10"/>
      <c r="AE129" s="9"/>
      <c r="AF129" s="9"/>
      <c r="AG129" s="9"/>
      <c r="AH129" s="9"/>
      <c r="AI129" s="9"/>
      <c r="AJ129" s="9"/>
      <c r="AK129" s="9"/>
      <c r="AL129" s="9"/>
      <c r="AM129" s="9"/>
      <c r="AN129" s="9"/>
    </row>
    <row r="130" spans="1:44" ht="18.600000000000001" customHeight="1">
      <c r="A130" s="24"/>
      <c r="B130" s="301" t="s">
        <v>19</v>
      </c>
      <c r="C130" s="302"/>
      <c r="D130" s="303"/>
      <c r="E130" s="231" t="s">
        <v>18</v>
      </c>
      <c r="F130" s="204"/>
      <c r="G130" s="204" t="s">
        <v>4</v>
      </c>
      <c r="H130" s="206"/>
      <c r="I130" s="208" t="s">
        <v>16</v>
      </c>
      <c r="J130" s="204" t="s">
        <v>15</v>
      </c>
      <c r="K130" s="216">
        <f>H130*300</f>
        <v>0</v>
      </c>
      <c r="L130" s="217"/>
      <c r="M130" s="231" t="s">
        <v>17</v>
      </c>
      <c r="N130" s="204"/>
      <c r="O130" s="204" t="s">
        <v>4</v>
      </c>
      <c r="P130" s="206"/>
      <c r="Q130" s="208" t="s">
        <v>16</v>
      </c>
      <c r="R130" s="204" t="s">
        <v>15</v>
      </c>
      <c r="S130" s="216">
        <f>P130*300</f>
        <v>0</v>
      </c>
      <c r="T130" s="238"/>
      <c r="U130" s="12"/>
      <c r="AB130" s="28"/>
      <c r="AC130" s="10"/>
      <c r="AD130" s="10"/>
      <c r="AE130" s="10"/>
      <c r="AF130" s="10"/>
      <c r="AG130" s="10"/>
      <c r="AH130" s="10"/>
      <c r="AI130" s="9"/>
      <c r="AJ130" s="9"/>
      <c r="AK130" s="9"/>
      <c r="AL130" s="9"/>
      <c r="AM130" s="9"/>
      <c r="AN130" s="9"/>
    </row>
    <row r="131" spans="1:44" ht="18.600000000000001" customHeight="1">
      <c r="A131" s="24"/>
      <c r="B131" s="304"/>
      <c r="C131" s="305"/>
      <c r="D131" s="306"/>
      <c r="E131" s="232"/>
      <c r="F131" s="205"/>
      <c r="G131" s="205"/>
      <c r="H131" s="207"/>
      <c r="I131" s="209"/>
      <c r="J131" s="205"/>
      <c r="K131" s="218"/>
      <c r="L131" s="219"/>
      <c r="M131" s="237"/>
      <c r="N131" s="185"/>
      <c r="O131" s="185"/>
      <c r="P131" s="210"/>
      <c r="Q131" s="235"/>
      <c r="R131" s="185"/>
      <c r="S131" s="285"/>
      <c r="T131" s="286"/>
      <c r="U131" s="12"/>
      <c r="Z131" s="4"/>
      <c r="AA131" s="241"/>
      <c r="AB131" s="241"/>
      <c r="AC131" s="241"/>
      <c r="AD131" s="241"/>
      <c r="AE131" s="241"/>
      <c r="AF131" s="240"/>
      <c r="AG131" s="241"/>
      <c r="AH131" s="241"/>
      <c r="AI131" s="241"/>
      <c r="AJ131" s="241"/>
      <c r="AK131" s="241"/>
      <c r="AL131" s="240"/>
      <c r="AM131" s="241"/>
      <c r="AN131" s="241"/>
      <c r="AO131" s="241"/>
      <c r="AP131" s="241"/>
      <c r="AQ131" s="241"/>
      <c r="AR131" s="4"/>
    </row>
    <row r="132" spans="1:44" ht="18.600000000000001" customHeight="1">
      <c r="A132" s="24"/>
      <c r="B132" s="304"/>
      <c r="C132" s="305"/>
      <c r="D132" s="306"/>
      <c r="E132" s="313"/>
      <c r="F132" s="314"/>
      <c r="G132" s="314"/>
      <c r="H132" s="314"/>
      <c r="I132" s="314"/>
      <c r="J132" s="314"/>
      <c r="K132" s="314"/>
      <c r="L132" s="315"/>
      <c r="M132" s="237"/>
      <c r="N132" s="185"/>
      <c r="O132" s="185"/>
      <c r="P132" s="210"/>
      <c r="Q132" s="235"/>
      <c r="R132" s="185"/>
      <c r="S132" s="285"/>
      <c r="T132" s="286"/>
      <c r="U132" s="12"/>
      <c r="Z132" s="4"/>
      <c r="AA132" s="241"/>
      <c r="AB132" s="241"/>
      <c r="AC132" s="241"/>
      <c r="AD132" s="241"/>
      <c r="AE132" s="241"/>
      <c r="AF132" s="240"/>
      <c r="AG132" s="241"/>
      <c r="AH132" s="241"/>
      <c r="AI132" s="241"/>
      <c r="AJ132" s="241"/>
      <c r="AK132" s="241"/>
      <c r="AL132" s="240"/>
      <c r="AM132" s="241"/>
      <c r="AN132" s="241"/>
      <c r="AO132" s="241"/>
      <c r="AP132" s="241"/>
      <c r="AQ132" s="241"/>
      <c r="AR132" s="4"/>
    </row>
    <row r="133" spans="1:44" ht="10.5" customHeight="1" thickBot="1">
      <c r="A133" s="24"/>
      <c r="B133" s="307"/>
      <c r="C133" s="308"/>
      <c r="D133" s="309"/>
      <c r="E133" s="316"/>
      <c r="F133" s="317"/>
      <c r="G133" s="317"/>
      <c r="H133" s="317"/>
      <c r="I133" s="317"/>
      <c r="J133" s="317"/>
      <c r="K133" s="317"/>
      <c r="L133" s="318"/>
      <c r="M133" s="190"/>
      <c r="N133" s="186"/>
      <c r="O133" s="186"/>
      <c r="P133" s="211"/>
      <c r="Q133" s="236"/>
      <c r="R133" s="186"/>
      <c r="S133" s="214"/>
      <c r="T133" s="251"/>
      <c r="U133" s="12"/>
    </row>
    <row r="134" spans="1:44" ht="24.75" customHeight="1" thickBot="1">
      <c r="A134" s="24"/>
      <c r="B134" s="27"/>
      <c r="C134" s="25"/>
      <c r="D134" s="25"/>
      <c r="E134" s="25"/>
      <c r="F134" s="25"/>
      <c r="G134" s="319" t="s">
        <v>97</v>
      </c>
      <c r="H134" s="319"/>
      <c r="I134" s="319"/>
      <c r="J134" s="319"/>
      <c r="K134" s="319"/>
      <c r="L134" s="319"/>
      <c r="M134" s="319"/>
      <c r="N134" s="319"/>
      <c r="O134" s="319"/>
      <c r="P134" s="6"/>
      <c r="Q134" s="6"/>
      <c r="R134" s="6"/>
      <c r="S134" s="6"/>
      <c r="T134" s="26"/>
      <c r="U134" s="13"/>
      <c r="AA134" s="261"/>
      <c r="AB134" s="262"/>
      <c r="AC134" s="262"/>
      <c r="AD134" s="262"/>
      <c r="AE134" s="262"/>
      <c r="AF134" s="262"/>
      <c r="AG134" s="262"/>
      <c r="AH134" s="262"/>
      <c r="AI134" s="262"/>
      <c r="AJ134" s="252"/>
      <c r="AK134" s="252"/>
      <c r="AL134" s="252"/>
      <c r="AM134" s="252"/>
      <c r="AN134" s="252"/>
      <c r="AO134" s="252"/>
      <c r="AP134" s="252"/>
      <c r="AQ134" s="252"/>
      <c r="AR134" s="252"/>
    </row>
    <row r="135" spans="1:44" ht="24.75" customHeight="1">
      <c r="A135" s="24"/>
      <c r="B135" s="293" t="s">
        <v>14</v>
      </c>
      <c r="C135" s="294"/>
      <c r="D135" s="295"/>
      <c r="E135" s="299"/>
      <c r="F135" s="25"/>
      <c r="G135" s="320"/>
      <c r="H135" s="320"/>
      <c r="I135" s="320"/>
      <c r="J135" s="320"/>
      <c r="K135" s="320"/>
      <c r="L135" s="320"/>
      <c r="M135" s="320"/>
      <c r="N135" s="320"/>
      <c r="O135" s="320"/>
      <c r="P135" s="241" t="s">
        <v>8</v>
      </c>
      <c r="Q135" s="263">
        <f>SUM(K110:L131)+SUM(S110:T133)</f>
        <v>0</v>
      </c>
      <c r="R135" s="264"/>
      <c r="S135" s="264"/>
      <c r="T135" s="265"/>
      <c r="U135" s="13"/>
      <c r="AA135" s="261"/>
      <c r="AB135" s="262"/>
      <c r="AC135" s="262"/>
      <c r="AD135" s="262"/>
      <c r="AE135" s="262"/>
      <c r="AF135" s="262"/>
      <c r="AG135" s="262"/>
      <c r="AH135" s="262"/>
      <c r="AI135" s="262"/>
      <c r="AJ135" s="252"/>
      <c r="AK135" s="252"/>
      <c r="AL135" s="252"/>
      <c r="AM135" s="252"/>
      <c r="AN135" s="252"/>
      <c r="AO135" s="252"/>
      <c r="AP135" s="252"/>
      <c r="AQ135" s="252"/>
      <c r="AR135" s="252"/>
    </row>
    <row r="136" spans="1:44" ht="10.199999999999999" customHeight="1" thickBot="1">
      <c r="A136" s="24"/>
      <c r="B136" s="296"/>
      <c r="C136" s="297"/>
      <c r="D136" s="298"/>
      <c r="E136" s="300"/>
      <c r="G136" s="320"/>
      <c r="H136" s="320"/>
      <c r="I136" s="320"/>
      <c r="J136" s="320"/>
      <c r="K136" s="320"/>
      <c r="L136" s="320"/>
      <c r="M136" s="320"/>
      <c r="N136" s="320"/>
      <c r="O136" s="320"/>
      <c r="P136" s="280"/>
      <c r="Q136" s="266"/>
      <c r="R136" s="266"/>
      <c r="S136" s="266"/>
      <c r="T136" s="267"/>
      <c r="U136" s="12"/>
    </row>
    <row r="137" spans="1:44" ht="26.4" customHeight="1">
      <c r="A137" s="24"/>
      <c r="C137" s="23" t="s">
        <v>13</v>
      </c>
      <c r="D137" s="16" t="s">
        <v>12</v>
      </c>
      <c r="E137" s="16"/>
      <c r="T137" s="12"/>
    </row>
    <row r="138" spans="1:44" ht="4.2" customHeight="1">
      <c r="A138" s="24"/>
      <c r="B138" s="287"/>
      <c r="C138" s="287"/>
      <c r="D138" s="16"/>
      <c r="E138" s="16"/>
      <c r="L138" s="22"/>
      <c r="M138" s="23"/>
      <c r="N138" s="16"/>
      <c r="O138" s="22"/>
      <c r="P138" s="22"/>
      <c r="Q138" s="22"/>
      <c r="R138" s="22"/>
      <c r="S138" s="22"/>
      <c r="T138" s="12"/>
    </row>
    <row r="139" spans="1:44" ht="15" customHeight="1"/>
    <row r="140" spans="1:44" ht="22.2" customHeight="1">
      <c r="B140" s="241" t="s">
        <v>11</v>
      </c>
      <c r="C140" s="263">
        <f>Q93</f>
        <v>0</v>
      </c>
      <c r="D140" s="264"/>
      <c r="E140" s="264"/>
      <c r="F140" s="265"/>
      <c r="G140" s="240" t="s">
        <v>9</v>
      </c>
      <c r="H140" s="241" t="s">
        <v>10</v>
      </c>
      <c r="I140" s="263">
        <f>Q103</f>
        <v>0</v>
      </c>
      <c r="J140" s="264"/>
      <c r="K140" s="264"/>
      <c r="L140" s="265"/>
      <c r="M140" s="240" t="s">
        <v>9</v>
      </c>
      <c r="N140" s="241" t="s">
        <v>8</v>
      </c>
      <c r="O140" s="263">
        <f>Q135</f>
        <v>0</v>
      </c>
      <c r="P140" s="264"/>
      <c r="Q140" s="264"/>
      <c r="R140" s="265"/>
      <c r="S140" s="12"/>
      <c r="T140" s="12"/>
    </row>
    <row r="141" spans="1:44" ht="22.2" customHeight="1" thickBot="1">
      <c r="B141" s="280"/>
      <c r="C141" s="266"/>
      <c r="D141" s="266"/>
      <c r="E141" s="266"/>
      <c r="F141" s="267"/>
      <c r="G141" s="240"/>
      <c r="H141" s="280"/>
      <c r="I141" s="266"/>
      <c r="J141" s="266"/>
      <c r="K141" s="266"/>
      <c r="L141" s="267"/>
      <c r="M141" s="240"/>
      <c r="N141" s="280"/>
      <c r="O141" s="266"/>
      <c r="P141" s="266"/>
      <c r="Q141" s="266"/>
      <c r="R141" s="267"/>
    </row>
    <row r="142" spans="1:44" ht="9.6" customHeight="1" thickBot="1">
      <c r="B142" s="21"/>
      <c r="C142" s="21"/>
      <c r="D142" s="21"/>
      <c r="E142" s="21"/>
      <c r="F142" s="21"/>
      <c r="G142" s="21"/>
      <c r="H142" s="21"/>
      <c r="I142" s="21"/>
      <c r="J142" s="21"/>
      <c r="K142" s="21"/>
      <c r="L142" s="21"/>
      <c r="M142" s="21"/>
      <c r="N142" s="21"/>
      <c r="O142" s="21"/>
      <c r="P142" s="21"/>
      <c r="Q142" s="21"/>
      <c r="R142" s="21"/>
    </row>
    <row r="143" spans="1:44" ht="22.2" customHeight="1">
      <c r="B143" s="240" t="s">
        <v>7</v>
      </c>
      <c r="C143" s="262" t="s">
        <v>6</v>
      </c>
      <c r="D143" s="262"/>
      <c r="E143" s="289" t="s">
        <v>5</v>
      </c>
      <c r="F143" s="262" t="s">
        <v>4</v>
      </c>
      <c r="G143" s="291"/>
      <c r="H143" s="268" t="s">
        <v>3</v>
      </c>
      <c r="I143" s="270">
        <f>G143*140</f>
        <v>0</v>
      </c>
      <c r="J143" s="270"/>
      <c r="K143" s="240" t="s">
        <v>2</v>
      </c>
      <c r="L143" s="7"/>
      <c r="M143" s="272" t="s">
        <v>1</v>
      </c>
      <c r="N143" s="273"/>
      <c r="O143" s="276">
        <f>C140+I140+O140+I143</f>
        <v>0</v>
      </c>
      <c r="P143" s="276"/>
      <c r="Q143" s="276"/>
      <c r="R143" s="276"/>
      <c r="S143" s="277"/>
      <c r="T143" s="13"/>
    </row>
    <row r="144" spans="1:44" ht="22.2" customHeight="1" thickBot="1">
      <c r="B144" s="240"/>
      <c r="C144" s="288"/>
      <c r="D144" s="288"/>
      <c r="E144" s="290"/>
      <c r="F144" s="288"/>
      <c r="G144" s="292"/>
      <c r="H144" s="269"/>
      <c r="I144" s="271"/>
      <c r="J144" s="271"/>
      <c r="K144" s="240"/>
      <c r="L144" s="13"/>
      <c r="M144" s="274"/>
      <c r="N144" s="275"/>
      <c r="O144" s="278"/>
      <c r="P144" s="278"/>
      <c r="Q144" s="278"/>
      <c r="R144" s="278"/>
      <c r="S144" s="279"/>
      <c r="T144" s="12"/>
    </row>
    <row r="145" spans="1:20" ht="8.4" customHeight="1">
      <c r="B145" s="3"/>
      <c r="C145" s="3"/>
      <c r="D145" s="3"/>
      <c r="E145" s="12"/>
      <c r="F145" s="12"/>
      <c r="G145" s="12"/>
      <c r="H145" s="12"/>
      <c r="I145" s="12"/>
      <c r="J145" s="12"/>
      <c r="K145" s="12"/>
      <c r="L145" s="12"/>
      <c r="M145" s="12"/>
      <c r="N145" s="12"/>
      <c r="O145" s="12"/>
      <c r="Q145" s="12"/>
      <c r="R145" s="12"/>
      <c r="S145" s="12"/>
      <c r="T145" s="4"/>
    </row>
    <row r="146" spans="1:20" ht="21" customHeight="1">
      <c r="B146" s="16" t="s">
        <v>0</v>
      </c>
      <c r="C146" s="16"/>
      <c r="D146" s="16"/>
      <c r="E146" s="16"/>
      <c r="F146" s="16"/>
      <c r="G146" s="16"/>
      <c r="H146" s="16"/>
      <c r="I146" s="16"/>
      <c r="J146" s="16"/>
      <c r="K146" s="16"/>
      <c r="L146" s="16"/>
      <c r="M146" s="2"/>
      <c r="N146" s="2"/>
      <c r="P146" s="4"/>
      <c r="Q146" s="4"/>
      <c r="R146" s="4"/>
      <c r="S146" s="4"/>
      <c r="T146" s="4"/>
    </row>
    <row r="147" spans="1:20" ht="10.199999999999999" customHeight="1">
      <c r="B147" s="18"/>
      <c r="C147" s="18"/>
      <c r="D147" s="18"/>
      <c r="E147" s="18"/>
      <c r="F147" s="18"/>
      <c r="G147" s="18"/>
      <c r="H147" s="18"/>
      <c r="I147" s="20"/>
      <c r="J147" s="20"/>
      <c r="K147" s="20"/>
      <c r="L147" s="20"/>
      <c r="M147" s="2"/>
      <c r="N147" s="2"/>
      <c r="P147" s="4"/>
      <c r="Q147" s="4"/>
      <c r="R147" s="4"/>
      <c r="S147" s="4"/>
      <c r="T147" s="4"/>
    </row>
    <row r="148" spans="1:20" ht="33" customHeight="1">
      <c r="A148" s="19"/>
      <c r="B148" s="18"/>
      <c r="C148" s="18"/>
      <c r="D148" s="18"/>
      <c r="E148" s="18"/>
      <c r="G148" s="18"/>
      <c r="H148" s="18"/>
      <c r="I148" s="17"/>
      <c r="J148" s="17"/>
      <c r="K148" s="17"/>
      <c r="L148" s="17"/>
      <c r="M148" s="2"/>
      <c r="N148" s="2"/>
      <c r="P148" s="4"/>
      <c r="Q148" s="4"/>
      <c r="R148" s="4"/>
      <c r="S148" s="4"/>
    </row>
    <row r="149" spans="1:20" ht="10.5" customHeight="1">
      <c r="A149" s="19"/>
      <c r="B149" s="18"/>
      <c r="C149" s="18"/>
      <c r="D149" s="18"/>
      <c r="E149" s="18"/>
      <c r="F149" s="18"/>
      <c r="G149" s="18"/>
      <c r="H149" s="18"/>
      <c r="I149" s="17"/>
      <c r="J149" s="17"/>
      <c r="K149" s="17"/>
      <c r="L149" s="17"/>
      <c r="M149" s="2"/>
      <c r="N149" s="2"/>
      <c r="P149" s="4"/>
      <c r="Q149" s="4"/>
      <c r="R149" s="4"/>
      <c r="S149" s="4"/>
    </row>
    <row r="150" spans="1:20" ht="24.75" customHeight="1">
      <c r="A150" s="16"/>
      <c r="B150" s="16"/>
      <c r="C150" s="16"/>
      <c r="D150" s="16"/>
      <c r="E150" s="9"/>
    </row>
    <row r="151" spans="1:20" ht="26.1" customHeight="1"/>
    <row r="152" spans="1:20" ht="26.1" customHeight="1">
      <c r="B152" s="10"/>
      <c r="C152" s="10"/>
      <c r="D152" s="10"/>
      <c r="E152" s="15"/>
      <c r="F152" s="10"/>
      <c r="G152" s="10"/>
      <c r="H152" s="10"/>
      <c r="I152" s="10"/>
      <c r="K152" s="9"/>
      <c r="L152" s="9"/>
      <c r="M152" s="9"/>
      <c r="N152" s="14"/>
      <c r="O152" s="10"/>
      <c r="P152" s="10"/>
      <c r="Q152" s="10"/>
      <c r="R152" s="10"/>
      <c r="S152" s="12"/>
    </row>
    <row r="153" spans="1:20" ht="26.1" customHeight="1">
      <c r="B153" s="10"/>
      <c r="C153" s="10"/>
      <c r="D153" s="10"/>
      <c r="E153" s="10"/>
      <c r="F153" s="11"/>
      <c r="G153" s="11"/>
      <c r="H153" s="10"/>
      <c r="I153" s="10"/>
      <c r="K153" s="9"/>
      <c r="L153" s="9"/>
      <c r="M153" s="9"/>
      <c r="N153" s="9"/>
      <c r="O153" s="11"/>
      <c r="P153" s="11"/>
      <c r="Q153" s="10"/>
      <c r="R153" s="10"/>
      <c r="S153" s="12"/>
    </row>
    <row r="154" spans="1:20" ht="26.1" customHeight="1">
      <c r="B154" s="10"/>
      <c r="C154" s="10"/>
      <c r="D154" s="10"/>
      <c r="E154" s="10"/>
      <c r="F154" s="11"/>
      <c r="G154" s="11"/>
      <c r="H154" s="10"/>
      <c r="I154" s="10"/>
      <c r="K154" s="10"/>
      <c r="L154" s="10"/>
      <c r="M154" s="10"/>
      <c r="N154" s="9"/>
      <c r="O154" s="11"/>
      <c r="P154" s="11"/>
      <c r="Q154" s="10"/>
      <c r="R154" s="10"/>
      <c r="S154" s="12"/>
    </row>
    <row r="155" spans="1:20" ht="26.1" customHeight="1">
      <c r="B155" s="10"/>
      <c r="C155" s="10"/>
      <c r="D155" s="10"/>
      <c r="E155" s="10"/>
      <c r="F155" s="11"/>
      <c r="G155" s="11"/>
      <c r="H155" s="10"/>
      <c r="I155" s="10"/>
      <c r="K155" s="10"/>
      <c r="L155" s="10"/>
      <c r="M155" s="10"/>
      <c r="N155" s="9"/>
      <c r="O155" s="11"/>
      <c r="P155" s="11"/>
      <c r="Q155" s="10"/>
      <c r="R155" s="10"/>
      <c r="S155" s="12"/>
    </row>
    <row r="156" spans="1:20" ht="26.1" customHeight="1">
      <c r="B156" s="10"/>
      <c r="C156" s="10"/>
      <c r="D156" s="10"/>
      <c r="E156" s="10"/>
      <c r="F156" s="11"/>
      <c r="G156" s="11"/>
      <c r="H156" s="10"/>
      <c r="I156" s="10"/>
      <c r="K156" s="10"/>
      <c r="L156" s="10"/>
      <c r="M156" s="10"/>
      <c r="N156" s="9"/>
      <c r="O156" s="11"/>
      <c r="P156" s="11"/>
      <c r="Q156" s="10"/>
      <c r="R156" s="10"/>
      <c r="S156" s="12"/>
    </row>
    <row r="157" spans="1:20" ht="26.1" customHeight="1">
      <c r="B157" s="10"/>
      <c r="C157" s="10"/>
      <c r="D157" s="10"/>
      <c r="E157" s="10"/>
      <c r="F157" s="11"/>
      <c r="G157" s="11"/>
      <c r="H157" s="10"/>
      <c r="I157" s="10"/>
      <c r="K157" s="10"/>
      <c r="L157" s="10"/>
      <c r="M157" s="10"/>
      <c r="N157" s="9"/>
      <c r="O157" s="11"/>
      <c r="P157" s="11"/>
      <c r="Q157" s="10"/>
      <c r="R157" s="10"/>
      <c r="S157" s="12"/>
    </row>
    <row r="158" spans="1:20" ht="26.1" customHeight="1">
      <c r="B158" s="10"/>
      <c r="C158" s="10"/>
      <c r="D158" s="10"/>
      <c r="E158" s="10"/>
      <c r="F158" s="11"/>
      <c r="G158" s="11"/>
      <c r="H158" s="10"/>
      <c r="I158" s="10"/>
      <c r="K158" s="10"/>
      <c r="L158" s="10"/>
      <c r="M158" s="10"/>
      <c r="N158" s="9"/>
      <c r="O158" s="11"/>
      <c r="P158" s="11"/>
      <c r="Q158" s="10"/>
      <c r="R158" s="10"/>
      <c r="S158" s="12"/>
    </row>
    <row r="159" spans="1:20" ht="26.1" customHeight="1">
      <c r="B159" s="10"/>
      <c r="C159" s="10"/>
      <c r="D159" s="10"/>
      <c r="E159" s="10"/>
      <c r="F159" s="11"/>
      <c r="G159" s="11"/>
      <c r="H159" s="10"/>
      <c r="I159" s="10"/>
      <c r="K159" s="10"/>
      <c r="L159" s="10"/>
      <c r="M159" s="10"/>
      <c r="N159" s="9"/>
      <c r="O159" s="11"/>
      <c r="P159" s="11"/>
      <c r="Q159" s="10"/>
      <c r="R159" s="10"/>
      <c r="S159" s="12"/>
    </row>
    <row r="160" spans="1:20" ht="26.1" customHeight="1">
      <c r="B160" s="10"/>
      <c r="C160" s="10"/>
      <c r="D160" s="10"/>
      <c r="E160" s="10"/>
      <c r="F160" s="11"/>
      <c r="G160" s="11"/>
      <c r="H160" s="10"/>
      <c r="I160" s="10"/>
      <c r="K160" s="9"/>
      <c r="L160" s="9"/>
      <c r="M160" s="9"/>
      <c r="N160" s="9"/>
      <c r="O160" s="11"/>
      <c r="P160" s="11"/>
      <c r="Q160" s="10"/>
      <c r="R160" s="10"/>
      <c r="S160" s="13"/>
    </row>
    <row r="161" spans="2:19" ht="26.1" customHeight="1">
      <c r="B161" s="10"/>
      <c r="C161" s="10"/>
      <c r="D161" s="10"/>
      <c r="E161" s="10"/>
      <c r="F161" s="11"/>
      <c r="G161" s="11"/>
      <c r="H161" s="10"/>
      <c r="I161" s="10"/>
      <c r="K161" s="9"/>
      <c r="L161" s="9"/>
      <c r="M161" s="9"/>
      <c r="N161" s="9"/>
      <c r="O161" s="11"/>
      <c r="P161" s="11"/>
      <c r="Q161" s="10"/>
      <c r="R161" s="10"/>
      <c r="S161" s="13"/>
    </row>
    <row r="162" spans="2:19" ht="24.75" customHeight="1">
      <c r="B162" s="10"/>
      <c r="C162" s="10"/>
      <c r="D162" s="10"/>
      <c r="E162" s="10"/>
      <c r="F162" s="11"/>
      <c r="G162" s="11"/>
      <c r="H162" s="10"/>
      <c r="I162" s="10"/>
      <c r="K162" s="9"/>
      <c r="L162" s="9"/>
      <c r="M162" s="9"/>
      <c r="N162" s="9"/>
      <c r="O162" s="11"/>
      <c r="P162" s="11"/>
      <c r="Q162" s="10"/>
      <c r="R162" s="10"/>
      <c r="S162" s="12"/>
    </row>
    <row r="163" spans="2:19" ht="10.5" customHeight="1">
      <c r="B163" s="10"/>
      <c r="C163" s="10"/>
      <c r="D163" s="10"/>
      <c r="E163" s="10"/>
      <c r="F163" s="11"/>
      <c r="G163" s="11"/>
      <c r="H163" s="10"/>
      <c r="I163" s="10"/>
      <c r="K163" s="10"/>
      <c r="L163" s="10"/>
      <c r="M163" s="10"/>
      <c r="N163" s="9"/>
      <c r="O163" s="4"/>
      <c r="P163" s="4"/>
      <c r="Q163" s="4"/>
      <c r="R163" s="4"/>
      <c r="S163" s="4"/>
    </row>
    <row r="164" spans="2:19" ht="24.75" customHeight="1">
      <c r="B164" s="8"/>
      <c r="C164" s="8"/>
      <c r="D164" s="8"/>
      <c r="E164" s="8"/>
      <c r="F164" s="8"/>
      <c r="G164" s="7"/>
      <c r="H164" s="5"/>
      <c r="I164" s="6"/>
      <c r="J164" s="6"/>
      <c r="K164" s="5"/>
      <c r="L164" s="5"/>
      <c r="O164" s="4"/>
      <c r="P164" s="4"/>
      <c r="Q164" s="4"/>
      <c r="R164" s="4"/>
      <c r="S164" s="4"/>
    </row>
    <row r="165" spans="2:19" ht="24.75" customHeight="1">
      <c r="B165" s="3"/>
      <c r="C165" s="3"/>
      <c r="F165" s="2"/>
      <c r="G165" s="2"/>
      <c r="H165" s="2"/>
      <c r="I165" s="2"/>
      <c r="J165" s="2"/>
      <c r="K165" s="2"/>
      <c r="L165" s="2"/>
      <c r="M165" s="2"/>
    </row>
    <row r="166" spans="2:19" ht="24.75" customHeight="1">
      <c r="B166" s="3"/>
      <c r="C166" s="3"/>
      <c r="F166" s="2"/>
      <c r="G166" s="2"/>
      <c r="H166" s="2"/>
      <c r="I166" s="2"/>
      <c r="J166" s="2"/>
      <c r="K166" s="2"/>
      <c r="L166" s="2"/>
      <c r="M166" s="2"/>
      <c r="N166" s="2"/>
    </row>
  </sheetData>
  <mergeCells count="446">
    <mergeCell ref="H140:H141"/>
    <mergeCell ref="I140:L141"/>
    <mergeCell ref="N140:N141"/>
    <mergeCell ref="O140:R141"/>
    <mergeCell ref="K128:L129"/>
    <mergeCell ref="M128:N129"/>
    <mergeCell ref="B126:D129"/>
    <mergeCell ref="M122:N125"/>
    <mergeCell ref="O122:O125"/>
    <mergeCell ref="P122:P125"/>
    <mergeCell ref="S126:T127"/>
    <mergeCell ref="E128:F129"/>
    <mergeCell ref="G128:G129"/>
    <mergeCell ref="H128:H129"/>
    <mergeCell ref="I128:I129"/>
    <mergeCell ref="J128:J129"/>
    <mergeCell ref="K126:L127"/>
    <mergeCell ref="M126:N127"/>
    <mergeCell ref="O128:O129"/>
    <mergeCell ref="P128:P129"/>
    <mergeCell ref="O126:O127"/>
    <mergeCell ref="P126:P127"/>
    <mergeCell ref="H124:H125"/>
    <mergeCell ref="I124:I125"/>
    <mergeCell ref="J124:J125"/>
    <mergeCell ref="K124:L125"/>
    <mergeCell ref="E126:F127"/>
    <mergeCell ref="G126:G127"/>
    <mergeCell ref="H126:H127"/>
    <mergeCell ref="I126:I127"/>
    <mergeCell ref="J126:J127"/>
    <mergeCell ref="K118:L119"/>
    <mergeCell ref="E120:F121"/>
    <mergeCell ref="G120:G121"/>
    <mergeCell ref="H120:H121"/>
    <mergeCell ref="I120:I121"/>
    <mergeCell ref="J120:J121"/>
    <mergeCell ref="K120:L121"/>
    <mergeCell ref="I122:I123"/>
    <mergeCell ref="J122:J123"/>
    <mergeCell ref="K122:L123"/>
    <mergeCell ref="K109:L109"/>
    <mergeCell ref="M109:N109"/>
    <mergeCell ref="P109:Q109"/>
    <mergeCell ref="S109:T109"/>
    <mergeCell ref="B110:D113"/>
    <mergeCell ref="E110:F111"/>
    <mergeCell ref="G110:G111"/>
    <mergeCell ref="H110:H111"/>
    <mergeCell ref="I110:I111"/>
    <mergeCell ref="J110:J111"/>
    <mergeCell ref="K110:L111"/>
    <mergeCell ref="M110:N121"/>
    <mergeCell ref="O110:O121"/>
    <mergeCell ref="P110:P121"/>
    <mergeCell ref="Q110:Q121"/>
    <mergeCell ref="R110:R121"/>
    <mergeCell ref="K114:L115"/>
    <mergeCell ref="K116:L117"/>
    <mergeCell ref="K112:L113"/>
    <mergeCell ref="B114:D117"/>
    <mergeCell ref="E114:F115"/>
    <mergeCell ref="G114:G115"/>
    <mergeCell ref="H114:H115"/>
    <mergeCell ref="I114:I115"/>
    <mergeCell ref="R101:S101"/>
    <mergeCell ref="B103:D103"/>
    <mergeCell ref="E103:F103"/>
    <mergeCell ref="P103:P104"/>
    <mergeCell ref="Q103:T104"/>
    <mergeCell ref="A106:D106"/>
    <mergeCell ref="B101:D101"/>
    <mergeCell ref="E101:F101"/>
    <mergeCell ref="B102:D102"/>
    <mergeCell ref="E102:F102"/>
    <mergeCell ref="P93:P94"/>
    <mergeCell ref="Q93:T94"/>
    <mergeCell ref="A97:C97"/>
    <mergeCell ref="B99:D100"/>
    <mergeCell ref="E99:F100"/>
    <mergeCell ref="G99:H100"/>
    <mergeCell ref="R99:S99"/>
    <mergeCell ref="R100:S100"/>
    <mergeCell ref="J99:K99"/>
    <mergeCell ref="J100:K100"/>
    <mergeCell ref="B57:D60"/>
    <mergeCell ref="E57:F58"/>
    <mergeCell ref="G57:G58"/>
    <mergeCell ref="H57:H58"/>
    <mergeCell ref="I57:I58"/>
    <mergeCell ref="J57:J58"/>
    <mergeCell ref="S57:T60"/>
    <mergeCell ref="E59:L60"/>
    <mergeCell ref="B62:D63"/>
    <mergeCell ref="E62:E63"/>
    <mergeCell ref="P62:P63"/>
    <mergeCell ref="Q62:T63"/>
    <mergeCell ref="K57:L58"/>
    <mergeCell ref="M57:N60"/>
    <mergeCell ref="O57:O60"/>
    <mergeCell ref="P57:P60"/>
    <mergeCell ref="G61:O63"/>
    <mergeCell ref="J114:J115"/>
    <mergeCell ref="P37:P48"/>
    <mergeCell ref="Q37:Q48"/>
    <mergeCell ref="H51:H52"/>
    <mergeCell ref="I51:I52"/>
    <mergeCell ref="J51:J52"/>
    <mergeCell ref="K51:L52"/>
    <mergeCell ref="B53:D56"/>
    <mergeCell ref="E53:F54"/>
    <mergeCell ref="G53:G54"/>
    <mergeCell ref="H53:H54"/>
    <mergeCell ref="I53:I54"/>
    <mergeCell ref="J53:J54"/>
    <mergeCell ref="M53:N54"/>
    <mergeCell ref="O53:O54"/>
    <mergeCell ref="P53:P54"/>
    <mergeCell ref="Q53:Q54"/>
    <mergeCell ref="P55:P56"/>
    <mergeCell ref="Q55:Q56"/>
    <mergeCell ref="G45:G46"/>
    <mergeCell ref="H45:H46"/>
    <mergeCell ref="I45:I46"/>
    <mergeCell ref="J45:J46"/>
    <mergeCell ref="E47:F48"/>
    <mergeCell ref="B122:D125"/>
    <mergeCell ref="E122:F123"/>
    <mergeCell ref="G122:G123"/>
    <mergeCell ref="H122:H123"/>
    <mergeCell ref="B118:D121"/>
    <mergeCell ref="E118:F119"/>
    <mergeCell ref="G118:G119"/>
    <mergeCell ref="H118:H119"/>
    <mergeCell ref="E124:F125"/>
    <mergeCell ref="G124:G125"/>
    <mergeCell ref="B143:B144"/>
    <mergeCell ref="K143:K144"/>
    <mergeCell ref="AJ134:AJ135"/>
    <mergeCell ref="AK134:AK135"/>
    <mergeCell ref="AA134:AA135"/>
    <mergeCell ref="AB134:AI135"/>
    <mergeCell ref="B140:B141"/>
    <mergeCell ref="AA131:AE132"/>
    <mergeCell ref="AF131:AF132"/>
    <mergeCell ref="AG131:AK132"/>
    <mergeCell ref="C143:D144"/>
    <mergeCell ref="E143:E144"/>
    <mergeCell ref="F143:F144"/>
    <mergeCell ref="G143:G144"/>
    <mergeCell ref="H143:H144"/>
    <mergeCell ref="O143:S144"/>
    <mergeCell ref="I143:J144"/>
    <mergeCell ref="M143:N144"/>
    <mergeCell ref="G134:O136"/>
    <mergeCell ref="S130:T133"/>
    <mergeCell ref="E132:L133"/>
    <mergeCell ref="E130:F131"/>
    <mergeCell ref="G130:G131"/>
    <mergeCell ref="C140:F141"/>
    <mergeCell ref="P20:P21"/>
    <mergeCell ref="Q20:T21"/>
    <mergeCell ref="A24:C24"/>
    <mergeCell ref="B26:D27"/>
    <mergeCell ref="E26:F27"/>
    <mergeCell ref="G26:H27"/>
    <mergeCell ref="R26:S26"/>
    <mergeCell ref="R27:S27"/>
    <mergeCell ref="J26:K26"/>
    <mergeCell ref="J27:K27"/>
    <mergeCell ref="J28:K28"/>
    <mergeCell ref="R28:S28"/>
    <mergeCell ref="B30:D30"/>
    <mergeCell ref="E30:F30"/>
    <mergeCell ref="P30:P31"/>
    <mergeCell ref="Q30:T31"/>
    <mergeCell ref="A33:D33"/>
    <mergeCell ref="B138:C138"/>
    <mergeCell ref="G140:G141"/>
    <mergeCell ref="M140:M141"/>
    <mergeCell ref="Q122:Q125"/>
    <mergeCell ref="R122:R125"/>
    <mergeCell ref="S122:T125"/>
    <mergeCell ref="S128:T129"/>
    <mergeCell ref="Q128:Q129"/>
    <mergeCell ref="R128:R129"/>
    <mergeCell ref="Q126:Q127"/>
    <mergeCell ref="R126:R127"/>
    <mergeCell ref="J116:J117"/>
    <mergeCell ref="E112:F113"/>
    <mergeCell ref="G112:G113"/>
    <mergeCell ref="H112:H113"/>
    <mergeCell ref="I112:I113"/>
    <mergeCell ref="J112:J113"/>
    <mergeCell ref="AL131:AL132"/>
    <mergeCell ref="AM131:AQ132"/>
    <mergeCell ref="Q130:Q133"/>
    <mergeCell ref="H130:H131"/>
    <mergeCell ref="I130:I131"/>
    <mergeCell ref="J130:J131"/>
    <mergeCell ref="B135:D136"/>
    <mergeCell ref="E135:E136"/>
    <mergeCell ref="P135:P136"/>
    <mergeCell ref="Q135:T136"/>
    <mergeCell ref="K130:L131"/>
    <mergeCell ref="M130:N133"/>
    <mergeCell ref="O130:O133"/>
    <mergeCell ref="P130:P133"/>
    <mergeCell ref="R130:R133"/>
    <mergeCell ref="B130:D133"/>
    <mergeCell ref="AL134:AR135"/>
    <mergeCell ref="E116:F117"/>
    <mergeCell ref="G116:G117"/>
    <mergeCell ref="H116:H117"/>
    <mergeCell ref="I116:I117"/>
    <mergeCell ref="I118:I119"/>
    <mergeCell ref="J118:J119"/>
    <mergeCell ref="O1:T2"/>
    <mergeCell ref="A3:T3"/>
    <mergeCell ref="G2:N2"/>
    <mergeCell ref="B65:C65"/>
    <mergeCell ref="M67:M68"/>
    <mergeCell ref="B70:B71"/>
    <mergeCell ref="K70:K71"/>
    <mergeCell ref="B67:B68"/>
    <mergeCell ref="C67:F68"/>
    <mergeCell ref="H67:H68"/>
    <mergeCell ref="I67:L68"/>
    <mergeCell ref="C70:D71"/>
    <mergeCell ref="E70:E71"/>
    <mergeCell ref="F70:F71"/>
    <mergeCell ref="G70:G71"/>
    <mergeCell ref="E51:F52"/>
    <mergeCell ref="G51:G52"/>
    <mergeCell ref="R49:R52"/>
    <mergeCell ref="B37:D40"/>
    <mergeCell ref="E37:F38"/>
    <mergeCell ref="G37:G38"/>
    <mergeCell ref="H37:H38"/>
    <mergeCell ref="I37:I38"/>
    <mergeCell ref="S49:T52"/>
    <mergeCell ref="B49:D52"/>
    <mergeCell ref="E49:F50"/>
    <mergeCell ref="G49:G50"/>
    <mergeCell ref="H49:H50"/>
    <mergeCell ref="H47:H48"/>
    <mergeCell ref="I47:I48"/>
    <mergeCell ref="K47:L48"/>
    <mergeCell ref="G47:G48"/>
    <mergeCell ref="B35:D36"/>
    <mergeCell ref="E35:L35"/>
    <mergeCell ref="M35:T35"/>
    <mergeCell ref="E36:F36"/>
    <mergeCell ref="H36:I36"/>
    <mergeCell ref="K36:L36"/>
    <mergeCell ref="M36:N36"/>
    <mergeCell ref="P36:Q36"/>
    <mergeCell ref="S36:T36"/>
    <mergeCell ref="AL61:AR62"/>
    <mergeCell ref="O74:T75"/>
    <mergeCell ref="G75:N75"/>
    <mergeCell ref="AA61:AA62"/>
    <mergeCell ref="AB61:AI62"/>
    <mergeCell ref="G67:G68"/>
    <mergeCell ref="AK61:AK62"/>
    <mergeCell ref="O67:R68"/>
    <mergeCell ref="H70:H71"/>
    <mergeCell ref="I70:J71"/>
    <mergeCell ref="M70:N71"/>
    <mergeCell ref="O70:S71"/>
    <mergeCell ref="N67:N68"/>
    <mergeCell ref="AJ61:AJ62"/>
    <mergeCell ref="AL58:AL59"/>
    <mergeCell ref="AM58:AQ59"/>
    <mergeCell ref="E55:F56"/>
    <mergeCell ref="G55:G56"/>
    <mergeCell ref="H55:H56"/>
    <mergeCell ref="I55:I56"/>
    <mergeCell ref="J55:J56"/>
    <mergeCell ref="K55:L56"/>
    <mergeCell ref="M55:N56"/>
    <mergeCell ref="O55:O56"/>
    <mergeCell ref="Q57:Q60"/>
    <mergeCell ref="R57:R60"/>
    <mergeCell ref="R55:R56"/>
    <mergeCell ref="S55:T56"/>
    <mergeCell ref="AA58:AE59"/>
    <mergeCell ref="AF58:AF59"/>
    <mergeCell ref="AG58:AK59"/>
    <mergeCell ref="K49:L50"/>
    <mergeCell ref="M49:N52"/>
    <mergeCell ref="O49:O52"/>
    <mergeCell ref="P49:P52"/>
    <mergeCell ref="Q49:Q52"/>
    <mergeCell ref="R53:R54"/>
    <mergeCell ref="S53:T54"/>
    <mergeCell ref="I49:I50"/>
    <mergeCell ref="J49:J50"/>
    <mergeCell ref="K53:L54"/>
    <mergeCell ref="J41:J42"/>
    <mergeCell ref="K41:L42"/>
    <mergeCell ref="K37:L38"/>
    <mergeCell ref="J39:J40"/>
    <mergeCell ref="I43:I44"/>
    <mergeCell ref="J43:J44"/>
    <mergeCell ref="K39:L40"/>
    <mergeCell ref="J37:J38"/>
    <mergeCell ref="I39:I40"/>
    <mergeCell ref="R37:R48"/>
    <mergeCell ref="S37:T48"/>
    <mergeCell ref="B28:D28"/>
    <mergeCell ref="E28:F28"/>
    <mergeCell ref="B29:D29"/>
    <mergeCell ref="E29:F29"/>
    <mergeCell ref="E43:F44"/>
    <mergeCell ref="B41:D44"/>
    <mergeCell ref="E41:F42"/>
    <mergeCell ref="G41:G42"/>
    <mergeCell ref="H41:H42"/>
    <mergeCell ref="I41:I42"/>
    <mergeCell ref="G43:G44"/>
    <mergeCell ref="M37:N48"/>
    <mergeCell ref="O37:O48"/>
    <mergeCell ref="H43:H44"/>
    <mergeCell ref="K43:L44"/>
    <mergeCell ref="K45:L46"/>
    <mergeCell ref="J47:J48"/>
    <mergeCell ref="E39:F40"/>
    <mergeCell ref="G39:G40"/>
    <mergeCell ref="H39:H40"/>
    <mergeCell ref="B45:D48"/>
    <mergeCell ref="E45:F46"/>
    <mergeCell ref="L18:N18"/>
    <mergeCell ref="O18:Q18"/>
    <mergeCell ref="S18:T18"/>
    <mergeCell ref="B16:D17"/>
    <mergeCell ref="E16:G16"/>
    <mergeCell ref="I16:J16"/>
    <mergeCell ref="L16:N16"/>
    <mergeCell ref="O16:Q16"/>
    <mergeCell ref="S16:T16"/>
    <mergeCell ref="E17:G17"/>
    <mergeCell ref="I17:J17"/>
    <mergeCell ref="L17:N17"/>
    <mergeCell ref="O17:Q17"/>
    <mergeCell ref="S17:T17"/>
    <mergeCell ref="B15:D15"/>
    <mergeCell ref="E15:G15"/>
    <mergeCell ref="I15:J15"/>
    <mergeCell ref="L15:N15"/>
    <mergeCell ref="O15:Q15"/>
    <mergeCell ref="S15:T15"/>
    <mergeCell ref="B13:D13"/>
    <mergeCell ref="E13:G13"/>
    <mergeCell ref="I13:J13"/>
    <mergeCell ref="L13:N13"/>
    <mergeCell ref="O13:Q13"/>
    <mergeCell ref="S13:T13"/>
    <mergeCell ref="B14:D14"/>
    <mergeCell ref="E14:G14"/>
    <mergeCell ref="I14:J14"/>
    <mergeCell ref="L14:N14"/>
    <mergeCell ref="O14:Q14"/>
    <mergeCell ref="S14:T14"/>
    <mergeCell ref="H10:H11"/>
    <mergeCell ref="I10:J11"/>
    <mergeCell ref="L10:N11"/>
    <mergeCell ref="O10:Q11"/>
    <mergeCell ref="A8:D8"/>
    <mergeCell ref="L8:N8"/>
    <mergeCell ref="R10:R11"/>
    <mergeCell ref="S10:T11"/>
    <mergeCell ref="B12:D12"/>
    <mergeCell ref="E12:G12"/>
    <mergeCell ref="I12:J12"/>
    <mergeCell ref="L12:N12"/>
    <mergeCell ref="O12:Q12"/>
    <mergeCell ref="S12:T12"/>
    <mergeCell ref="B10:D11"/>
    <mergeCell ref="E10:G11"/>
    <mergeCell ref="A81:D81"/>
    <mergeCell ref="L81:N81"/>
    <mergeCell ref="B83:D84"/>
    <mergeCell ref="E83:G84"/>
    <mergeCell ref="H83:H84"/>
    <mergeCell ref="I83:J84"/>
    <mergeCell ref="L83:N84"/>
    <mergeCell ref="A76:T76"/>
    <mergeCell ref="A77:E77"/>
    <mergeCell ref="N77:T77"/>
    <mergeCell ref="K78:L78"/>
    <mergeCell ref="A79:C79"/>
    <mergeCell ref="D79:T79"/>
    <mergeCell ref="B86:D86"/>
    <mergeCell ref="E86:G86"/>
    <mergeCell ref="I86:J86"/>
    <mergeCell ref="L86:N86"/>
    <mergeCell ref="O86:Q86"/>
    <mergeCell ref="S86:T86"/>
    <mergeCell ref="O83:Q84"/>
    <mergeCell ref="R83:R84"/>
    <mergeCell ref="S83:T84"/>
    <mergeCell ref="B85:D85"/>
    <mergeCell ref="E85:G85"/>
    <mergeCell ref="I85:J85"/>
    <mergeCell ref="L85:N85"/>
    <mergeCell ref="O85:Q85"/>
    <mergeCell ref="S85:T85"/>
    <mergeCell ref="O90:Q90"/>
    <mergeCell ref="S90:T90"/>
    <mergeCell ref="B88:D88"/>
    <mergeCell ref="E88:G88"/>
    <mergeCell ref="I88:J88"/>
    <mergeCell ref="L88:N88"/>
    <mergeCell ref="O88:Q88"/>
    <mergeCell ref="S88:T88"/>
    <mergeCell ref="B87:D87"/>
    <mergeCell ref="E87:G87"/>
    <mergeCell ref="I87:J87"/>
    <mergeCell ref="L87:N87"/>
    <mergeCell ref="O87:Q87"/>
    <mergeCell ref="S87:T87"/>
    <mergeCell ref="S110:T121"/>
    <mergeCell ref="A6:C6"/>
    <mergeCell ref="D6:T6"/>
    <mergeCell ref="A4:E4"/>
    <mergeCell ref="N4:T4"/>
    <mergeCell ref="K5:L5"/>
    <mergeCell ref="J101:K101"/>
    <mergeCell ref="B108:D109"/>
    <mergeCell ref="E108:L108"/>
    <mergeCell ref="E109:F109"/>
    <mergeCell ref="H109:I109"/>
    <mergeCell ref="M108:T108"/>
    <mergeCell ref="L91:N91"/>
    <mergeCell ref="O91:Q91"/>
    <mergeCell ref="S91:T91"/>
    <mergeCell ref="B89:D90"/>
    <mergeCell ref="E89:G89"/>
    <mergeCell ref="I89:J89"/>
    <mergeCell ref="L89:N89"/>
    <mergeCell ref="O89:Q89"/>
    <mergeCell ref="S89:T89"/>
    <mergeCell ref="E90:G90"/>
    <mergeCell ref="I90:J90"/>
    <mergeCell ref="L90:N90"/>
  </mergeCells>
  <phoneticPr fontId="2"/>
  <printOptions horizontalCentered="1" verticalCentered="1"/>
  <pageMargins left="0.25" right="0.25" top="0.75" bottom="0.75" header="0.3" footer="0.3"/>
  <pageSetup paperSize="9" scale="52" fitToHeight="2"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C1206-6DD4-43AB-BEC3-BC44082B7DB7}">
  <sheetPr>
    <tabColor theme="5" tint="0.79998168889431442"/>
    <pageSetUpPr fitToPage="1"/>
  </sheetPr>
  <dimension ref="A1:AR166"/>
  <sheetViews>
    <sheetView view="pageBreakPreview" zoomScaleNormal="75" zoomScaleSheetLayoutView="100" workbookViewId="0">
      <selection activeCell="O85" sqref="O85:Q91"/>
    </sheetView>
  </sheetViews>
  <sheetFormatPr defaultColWidth="9" defaultRowHeight="24.75" customHeight="1"/>
  <cols>
    <col min="1" max="1" width="4.109375" style="1" customWidth="1"/>
    <col min="2" max="20" width="8.5546875" style="1" customWidth="1"/>
    <col min="21" max="21" width="1.6640625" style="1" customWidth="1"/>
    <col min="22" max="25" width="9" style="1"/>
    <col min="26" max="44" width="7.6640625" style="1" customWidth="1"/>
    <col min="45" max="16384" width="9" style="1"/>
  </cols>
  <sheetData>
    <row r="1" spans="1:43" ht="9" customHeight="1">
      <c r="N1" s="38"/>
      <c r="O1" s="253" t="s">
        <v>94</v>
      </c>
      <c r="P1" s="254"/>
      <c r="Q1" s="254"/>
      <c r="R1" s="254"/>
      <c r="S1" s="254"/>
      <c r="T1" s="255"/>
    </row>
    <row r="2" spans="1:43" ht="43.5" customHeight="1">
      <c r="A2" s="20"/>
      <c r="B2" s="20"/>
      <c r="C2" s="20"/>
      <c r="D2" s="20"/>
      <c r="E2" s="20"/>
      <c r="F2" s="20"/>
      <c r="G2" s="259" t="s">
        <v>91</v>
      </c>
      <c r="H2" s="259"/>
      <c r="I2" s="259"/>
      <c r="J2" s="259"/>
      <c r="K2" s="259"/>
      <c r="L2" s="259"/>
      <c r="M2" s="259"/>
      <c r="N2" s="260"/>
      <c r="O2" s="256"/>
      <c r="P2" s="257"/>
      <c r="Q2" s="257"/>
      <c r="R2" s="257"/>
      <c r="S2" s="257"/>
      <c r="T2" s="258"/>
    </row>
    <row r="3" spans="1:43" ht="72" customHeight="1" thickBot="1">
      <c r="A3" s="183" t="s">
        <v>90</v>
      </c>
      <c r="B3" s="184"/>
      <c r="C3" s="184"/>
      <c r="D3" s="184"/>
      <c r="E3" s="184"/>
      <c r="F3" s="184"/>
      <c r="G3" s="184"/>
      <c r="H3" s="184"/>
      <c r="I3" s="184"/>
      <c r="J3" s="184"/>
      <c r="K3" s="184"/>
      <c r="L3" s="184"/>
      <c r="M3" s="184"/>
      <c r="N3" s="184"/>
      <c r="O3" s="184"/>
      <c r="P3" s="184"/>
      <c r="Q3" s="184"/>
      <c r="R3" s="184"/>
      <c r="S3" s="184"/>
      <c r="T3" s="184"/>
    </row>
    <row r="4" spans="1:43" ht="24.6" customHeight="1" thickBot="1">
      <c r="A4" s="112" t="s">
        <v>89</v>
      </c>
      <c r="B4" s="113"/>
      <c r="C4" s="113"/>
      <c r="D4" s="113"/>
      <c r="E4" s="114"/>
      <c r="F4" s="81"/>
      <c r="G4" s="19"/>
      <c r="H4" s="19"/>
      <c r="I4" s="19"/>
      <c r="J4" s="19"/>
      <c r="K4" s="19"/>
      <c r="L4" s="19"/>
      <c r="M4" s="19"/>
      <c r="N4" s="115"/>
      <c r="O4" s="115"/>
      <c r="P4" s="115"/>
      <c r="Q4" s="115"/>
      <c r="R4" s="115"/>
      <c r="S4" s="115"/>
      <c r="T4" s="115"/>
      <c r="Z4" s="60"/>
      <c r="AA4" s="60"/>
      <c r="AB4" s="60"/>
      <c r="AC4" s="60"/>
    </row>
    <row r="5" spans="1:43" ht="8.1" customHeight="1">
      <c r="A5" s="9"/>
      <c r="B5" s="9"/>
      <c r="C5" s="9"/>
      <c r="D5" s="9"/>
      <c r="E5" s="9"/>
      <c r="F5" s="9"/>
      <c r="G5" s="9"/>
      <c r="H5" s="9"/>
      <c r="I5" s="9"/>
      <c r="J5" s="9"/>
      <c r="K5" s="116"/>
      <c r="L5" s="116"/>
      <c r="M5" s="14"/>
      <c r="N5" s="9"/>
      <c r="O5" s="80"/>
      <c r="P5" s="80"/>
      <c r="Q5" s="70"/>
      <c r="R5" s="80"/>
      <c r="S5" s="80"/>
      <c r="T5" s="44"/>
      <c r="Z5" s="60"/>
      <c r="AA5" s="60"/>
      <c r="AB5" s="60"/>
    </row>
    <row r="6" spans="1:43" ht="50.4" customHeight="1">
      <c r="A6" s="108" t="s">
        <v>88</v>
      </c>
      <c r="B6" s="108"/>
      <c r="C6" s="109"/>
      <c r="D6" s="321" t="s">
        <v>93</v>
      </c>
      <c r="E6" s="322"/>
      <c r="F6" s="322"/>
      <c r="G6" s="322"/>
      <c r="H6" s="322"/>
      <c r="I6" s="322"/>
      <c r="J6" s="322"/>
      <c r="K6" s="322"/>
      <c r="L6" s="322"/>
      <c r="M6" s="322"/>
      <c r="N6" s="322"/>
      <c r="O6" s="322"/>
      <c r="P6" s="322"/>
      <c r="Q6" s="322"/>
      <c r="R6" s="322"/>
      <c r="S6" s="322"/>
      <c r="T6" s="322"/>
      <c r="U6" s="44"/>
      <c r="AA6" s="10"/>
      <c r="AB6" s="10"/>
      <c r="AC6" s="10"/>
      <c r="AK6" s="37"/>
      <c r="AL6" s="37"/>
      <c r="AM6" s="37"/>
      <c r="AN6" s="10"/>
      <c r="AO6" s="10"/>
      <c r="AP6" s="10"/>
      <c r="AQ6" s="10"/>
    </row>
    <row r="7" spans="1:43" ht="12.6" customHeight="1">
      <c r="A7" s="79"/>
      <c r="B7" s="79"/>
      <c r="C7" s="79"/>
      <c r="D7" s="78"/>
      <c r="E7" s="77"/>
      <c r="F7" s="77"/>
      <c r="G7" s="77"/>
      <c r="H7" s="77"/>
      <c r="I7" s="77"/>
      <c r="J7" s="77"/>
      <c r="K7" s="77"/>
      <c r="L7" s="78"/>
      <c r="M7" s="78"/>
      <c r="N7" s="78"/>
      <c r="O7" s="77"/>
      <c r="P7" s="77"/>
      <c r="Q7" s="77"/>
      <c r="R7" s="77"/>
      <c r="S7" s="77"/>
      <c r="T7" s="77"/>
      <c r="AA7" s="10"/>
      <c r="AB7" s="10"/>
      <c r="AC7" s="10"/>
      <c r="AK7" s="37"/>
      <c r="AL7" s="37"/>
      <c r="AM7" s="37"/>
      <c r="AN7" s="10"/>
      <c r="AO7" s="10"/>
      <c r="AP7" s="10"/>
      <c r="AQ7" s="10"/>
    </row>
    <row r="8" spans="1:43" ht="24.75" customHeight="1">
      <c r="A8" s="174" t="s">
        <v>87</v>
      </c>
      <c r="B8" s="175"/>
      <c r="C8" s="175"/>
      <c r="D8" s="176"/>
      <c r="E8" s="48"/>
      <c r="F8" s="65"/>
      <c r="G8" s="65"/>
      <c r="H8" s="65"/>
      <c r="I8" s="65"/>
      <c r="J8" s="65"/>
      <c r="K8" s="65"/>
      <c r="L8" s="177" t="s">
        <v>86</v>
      </c>
      <c r="M8" s="178"/>
      <c r="N8" s="179"/>
      <c r="O8" s="9"/>
      <c r="P8" s="10"/>
      <c r="Q8" s="10"/>
      <c r="R8" s="10"/>
      <c r="S8" s="10"/>
      <c r="T8" s="10"/>
    </row>
    <row r="9" spans="1:43" ht="10.5" customHeight="1">
      <c r="A9" s="24"/>
    </row>
    <row r="10" spans="1:43" ht="24.75" customHeight="1">
      <c r="A10" s="24"/>
      <c r="B10" s="144" t="s">
        <v>83</v>
      </c>
      <c r="C10" s="145"/>
      <c r="D10" s="146"/>
      <c r="E10" s="138" t="s">
        <v>85</v>
      </c>
      <c r="F10" s="138"/>
      <c r="G10" s="138"/>
      <c r="H10" s="146" t="s">
        <v>84</v>
      </c>
      <c r="I10" s="144" t="s">
        <v>80</v>
      </c>
      <c r="J10" s="146"/>
      <c r="L10" s="132" t="s">
        <v>83</v>
      </c>
      <c r="M10" s="132"/>
      <c r="N10" s="132"/>
      <c r="O10" s="138" t="s">
        <v>82</v>
      </c>
      <c r="P10" s="138"/>
      <c r="Q10" s="138"/>
      <c r="R10" s="160" t="s">
        <v>81</v>
      </c>
      <c r="S10" s="132" t="s">
        <v>80</v>
      </c>
      <c r="T10" s="132"/>
    </row>
    <row r="11" spans="1:43" ht="24.75" customHeight="1" thickBot="1">
      <c r="A11" s="24"/>
      <c r="B11" s="180"/>
      <c r="C11" s="181"/>
      <c r="D11" s="182"/>
      <c r="E11" s="159"/>
      <c r="F11" s="159"/>
      <c r="G11" s="159"/>
      <c r="H11" s="182"/>
      <c r="I11" s="180"/>
      <c r="J11" s="182"/>
      <c r="L11" s="161"/>
      <c r="M11" s="161"/>
      <c r="N11" s="161"/>
      <c r="O11" s="159"/>
      <c r="P11" s="159"/>
      <c r="Q11" s="159"/>
      <c r="R11" s="159"/>
      <c r="S11" s="161"/>
      <c r="T11" s="161"/>
    </row>
    <row r="12" spans="1:43" ht="24.75" customHeight="1" thickTop="1">
      <c r="A12" s="24"/>
      <c r="B12" s="162" t="s">
        <v>79</v>
      </c>
      <c r="C12" s="163"/>
      <c r="D12" s="164"/>
      <c r="E12" s="323" t="s">
        <v>78</v>
      </c>
      <c r="F12" s="324"/>
      <c r="G12" s="325"/>
      <c r="H12" s="82"/>
      <c r="I12" s="326">
        <f>H12*9000</f>
        <v>0</v>
      </c>
      <c r="J12" s="327"/>
      <c r="K12" s="83"/>
      <c r="L12" s="328" t="s">
        <v>77</v>
      </c>
      <c r="M12" s="328"/>
      <c r="N12" s="328"/>
      <c r="O12" s="171" t="s">
        <v>99</v>
      </c>
      <c r="P12" s="171"/>
      <c r="Q12" s="171"/>
      <c r="R12" s="84"/>
      <c r="S12" s="172">
        <f>R12*500</f>
        <v>0</v>
      </c>
      <c r="T12" s="173"/>
    </row>
    <row r="13" spans="1:43" ht="24.75" customHeight="1">
      <c r="A13" s="24"/>
      <c r="B13" s="150" t="s">
        <v>76</v>
      </c>
      <c r="C13" s="151"/>
      <c r="D13" s="152"/>
      <c r="E13" s="329" t="s">
        <v>75</v>
      </c>
      <c r="F13" s="329"/>
      <c r="G13" s="329"/>
      <c r="H13" s="85"/>
      <c r="I13" s="330">
        <f>H13*36000</f>
        <v>0</v>
      </c>
      <c r="J13" s="331"/>
      <c r="K13" s="83"/>
      <c r="L13" s="332" t="s">
        <v>74</v>
      </c>
      <c r="M13" s="333"/>
      <c r="N13" s="334"/>
      <c r="O13" s="156" t="s">
        <v>100</v>
      </c>
      <c r="P13" s="157"/>
      <c r="Q13" s="158"/>
      <c r="R13" s="88"/>
      <c r="S13" s="134">
        <f>R13*300</f>
        <v>0</v>
      </c>
      <c r="T13" s="135"/>
    </row>
    <row r="14" spans="1:43" ht="24.75" customHeight="1">
      <c r="A14" s="24"/>
      <c r="B14" s="132" t="s">
        <v>73</v>
      </c>
      <c r="C14" s="132"/>
      <c r="D14" s="132"/>
      <c r="E14" s="329" t="s">
        <v>72</v>
      </c>
      <c r="F14" s="329"/>
      <c r="G14" s="329"/>
      <c r="H14" s="85"/>
      <c r="I14" s="335">
        <f>H14*71000</f>
        <v>0</v>
      </c>
      <c r="J14" s="336"/>
      <c r="K14" s="83"/>
      <c r="L14" s="337" t="s">
        <v>71</v>
      </c>
      <c r="M14" s="338"/>
      <c r="N14" s="339"/>
      <c r="O14" s="147" t="s">
        <v>101</v>
      </c>
      <c r="P14" s="148"/>
      <c r="Q14" s="149"/>
      <c r="R14" s="87"/>
      <c r="S14" s="134">
        <f>R14*200</f>
        <v>0</v>
      </c>
      <c r="T14" s="135"/>
    </row>
    <row r="15" spans="1:43" ht="24.75" customHeight="1">
      <c r="A15" s="24"/>
      <c r="B15" s="143" t="s">
        <v>70</v>
      </c>
      <c r="C15" s="143"/>
      <c r="D15" s="143"/>
      <c r="E15" s="329" t="s">
        <v>69</v>
      </c>
      <c r="F15" s="329"/>
      <c r="G15" s="329"/>
      <c r="H15" s="88"/>
      <c r="I15" s="330">
        <f>H15*9000</f>
        <v>0</v>
      </c>
      <c r="J15" s="331"/>
      <c r="K15" s="83"/>
      <c r="L15" s="340" t="s">
        <v>68</v>
      </c>
      <c r="M15" s="340"/>
      <c r="N15" s="340"/>
      <c r="O15" s="133" t="s">
        <v>102</v>
      </c>
      <c r="P15" s="133"/>
      <c r="Q15" s="133"/>
      <c r="R15" s="88"/>
      <c r="S15" s="134">
        <f>R15*4000</f>
        <v>0</v>
      </c>
      <c r="T15" s="135"/>
    </row>
    <row r="16" spans="1:43" ht="24.75" customHeight="1">
      <c r="A16" s="24"/>
      <c r="B16" s="136" t="s">
        <v>67</v>
      </c>
      <c r="C16" s="136"/>
      <c r="D16" s="136"/>
      <c r="E16" s="341" t="s">
        <v>66</v>
      </c>
      <c r="F16" s="329"/>
      <c r="G16" s="329"/>
      <c r="H16" s="88"/>
      <c r="I16" s="335">
        <f>H16*5000</f>
        <v>0</v>
      </c>
      <c r="J16" s="336"/>
      <c r="K16" s="83"/>
      <c r="L16" s="340" t="s">
        <v>65</v>
      </c>
      <c r="M16" s="340"/>
      <c r="N16" s="340"/>
      <c r="O16" s="133" t="s">
        <v>103</v>
      </c>
      <c r="P16" s="133"/>
      <c r="Q16" s="133"/>
      <c r="R16" s="88"/>
      <c r="S16" s="134">
        <f>R16*2000</f>
        <v>0</v>
      </c>
      <c r="T16" s="135"/>
    </row>
    <row r="17" spans="1:44" ht="24.75" customHeight="1">
      <c r="A17" s="24"/>
      <c r="B17" s="136"/>
      <c r="C17" s="136"/>
      <c r="D17" s="136"/>
      <c r="E17" s="341" t="s">
        <v>64</v>
      </c>
      <c r="F17" s="329"/>
      <c r="G17" s="329"/>
      <c r="H17" s="88"/>
      <c r="I17" s="330">
        <f>H17*10000</f>
        <v>0</v>
      </c>
      <c r="J17" s="331"/>
      <c r="K17" s="83"/>
      <c r="L17" s="340" t="s">
        <v>63</v>
      </c>
      <c r="M17" s="340"/>
      <c r="N17" s="340"/>
      <c r="O17" s="133" t="s">
        <v>62</v>
      </c>
      <c r="P17" s="133"/>
      <c r="Q17" s="133"/>
      <c r="R17" s="88"/>
      <c r="S17" s="134">
        <f>R17*100</f>
        <v>0</v>
      </c>
      <c r="T17" s="135"/>
    </row>
    <row r="18" spans="1:44" ht="24.75" customHeight="1">
      <c r="A18" s="24"/>
      <c r="B18" s="10"/>
      <c r="C18" s="10"/>
      <c r="D18" s="10"/>
      <c r="E18" s="89"/>
      <c r="F18" s="90"/>
      <c r="G18" s="90"/>
      <c r="H18" s="89"/>
      <c r="I18" s="89"/>
      <c r="J18" s="83"/>
      <c r="K18" s="91"/>
      <c r="L18" s="340" t="s">
        <v>61</v>
      </c>
      <c r="M18" s="340"/>
      <c r="N18" s="340"/>
      <c r="O18" s="133" t="s">
        <v>60</v>
      </c>
      <c r="P18" s="133"/>
      <c r="Q18" s="133"/>
      <c r="R18" s="88"/>
      <c r="S18" s="134">
        <f>R18*300</f>
        <v>0</v>
      </c>
      <c r="T18" s="135"/>
    </row>
    <row r="19" spans="1:44" ht="18.600000000000001" customHeight="1">
      <c r="A19" s="24"/>
      <c r="B19" s="10"/>
      <c r="C19" s="10"/>
      <c r="D19" s="10"/>
      <c r="E19" s="10"/>
      <c r="F19" s="10"/>
      <c r="G19" s="10"/>
      <c r="H19" s="10"/>
      <c r="I19" s="10"/>
      <c r="J19" s="10"/>
      <c r="K19" s="9"/>
      <c r="L19" s="71" t="s">
        <v>59</v>
      </c>
      <c r="M19" s="14"/>
      <c r="N19" s="14"/>
      <c r="O19" s="15"/>
      <c r="P19" s="15"/>
      <c r="Q19" s="15"/>
      <c r="R19" s="15"/>
      <c r="S19" s="70"/>
      <c r="T19" s="69"/>
    </row>
    <row r="20" spans="1:44" ht="22.2" customHeight="1">
      <c r="A20" s="24"/>
      <c r="B20" s="10"/>
      <c r="C20" s="10"/>
      <c r="D20" s="10"/>
      <c r="E20" s="10"/>
      <c r="F20" s="11"/>
      <c r="G20" s="11"/>
      <c r="H20" s="10"/>
      <c r="I20" s="10"/>
      <c r="K20" s="10"/>
      <c r="L20" s="10"/>
      <c r="M20" s="10"/>
      <c r="N20" s="9"/>
      <c r="O20" s="4"/>
      <c r="P20" s="241" t="s">
        <v>11</v>
      </c>
      <c r="Q20" s="263">
        <f>SUM(I12:J17)+SUM(S12:T18)</f>
        <v>0</v>
      </c>
      <c r="R20" s="264"/>
      <c r="S20" s="264"/>
      <c r="T20" s="265"/>
    </row>
    <row r="21" spans="1:44" ht="22.2" customHeight="1" thickBot="1">
      <c r="A21" s="24"/>
      <c r="B21" s="8"/>
      <c r="C21" s="8"/>
      <c r="D21" s="8"/>
      <c r="E21" s="8"/>
      <c r="F21" s="8"/>
      <c r="G21" s="7"/>
      <c r="H21" s="5"/>
      <c r="I21" s="6"/>
      <c r="J21" s="6"/>
      <c r="K21" s="5"/>
      <c r="L21" s="5"/>
      <c r="O21" s="4"/>
      <c r="P21" s="280"/>
      <c r="Q21" s="266"/>
      <c r="R21" s="266"/>
      <c r="S21" s="266"/>
      <c r="T21" s="267"/>
    </row>
    <row r="22" spans="1:44" ht="10.5" customHeight="1">
      <c r="A22" s="46"/>
      <c r="B22" s="45"/>
      <c r="C22" s="45"/>
      <c r="D22" s="44"/>
      <c r="E22" s="44"/>
      <c r="F22" s="68"/>
      <c r="G22" s="68"/>
      <c r="H22" s="68"/>
      <c r="I22" s="68"/>
      <c r="J22" s="68"/>
      <c r="K22" s="68"/>
      <c r="L22" s="68"/>
      <c r="M22" s="68"/>
      <c r="N22" s="44"/>
      <c r="O22" s="44"/>
      <c r="P22" s="44"/>
      <c r="Q22" s="44"/>
      <c r="R22" s="44"/>
      <c r="S22" s="44"/>
      <c r="T22" s="67"/>
      <c r="U22" s="44"/>
      <c r="Z22" s="47"/>
      <c r="AA22" s="25"/>
      <c r="AB22" s="25"/>
      <c r="AC22" s="25"/>
      <c r="AD22" s="25"/>
      <c r="AE22" s="25"/>
      <c r="AF22" s="25"/>
      <c r="AG22" s="25"/>
      <c r="AH22" s="25"/>
      <c r="AI22" s="7"/>
      <c r="AJ22" s="7"/>
      <c r="AK22" s="6"/>
      <c r="AL22" s="6"/>
      <c r="AM22" s="6"/>
      <c r="AN22" s="6"/>
      <c r="AO22" s="6"/>
      <c r="AP22" s="6"/>
      <c r="AQ22" s="6"/>
      <c r="AR22" s="13"/>
    </row>
    <row r="23" spans="1:44" ht="24.75" customHeight="1">
      <c r="A23" s="46"/>
      <c r="B23" s="44"/>
      <c r="C23" s="43"/>
      <c r="D23" s="45"/>
      <c r="E23" s="45"/>
      <c r="F23" s="45"/>
      <c r="G23" s="42"/>
      <c r="H23" s="42"/>
      <c r="I23" s="43"/>
      <c r="J23" s="43"/>
      <c r="K23" s="44"/>
      <c r="L23" s="43"/>
      <c r="M23" s="43"/>
      <c r="N23" s="43"/>
      <c r="O23" s="42"/>
      <c r="P23" s="41"/>
      <c r="Q23" s="41"/>
      <c r="R23" s="41"/>
      <c r="S23" s="41"/>
      <c r="T23" s="40"/>
      <c r="U23" s="12"/>
    </row>
    <row r="24" spans="1:44" ht="10.5" customHeight="1">
      <c r="A24" s="174" t="s">
        <v>58</v>
      </c>
      <c r="B24" s="175"/>
      <c r="C24" s="176"/>
      <c r="D24" s="66"/>
      <c r="E24" s="63"/>
      <c r="F24" s="63"/>
      <c r="G24" s="64"/>
      <c r="H24" s="64"/>
      <c r="I24" s="63"/>
      <c r="J24" s="63"/>
      <c r="K24" s="65"/>
      <c r="L24" s="63"/>
      <c r="M24" s="63"/>
      <c r="N24" s="63"/>
      <c r="O24" s="48"/>
      <c r="P24" s="64"/>
      <c r="Q24" s="64"/>
      <c r="R24" s="63"/>
      <c r="S24" s="63"/>
      <c r="T24" s="62"/>
    </row>
    <row r="25" spans="1:44" ht="24.75" customHeight="1">
      <c r="A25" s="24"/>
      <c r="B25" s="61"/>
      <c r="C25" s="60"/>
      <c r="D25" s="60"/>
      <c r="T25" s="38"/>
      <c r="U25" s="4"/>
    </row>
    <row r="26" spans="1:44" ht="24.75" customHeight="1" thickBot="1">
      <c r="A26" s="24"/>
      <c r="B26" s="132" t="s">
        <v>57</v>
      </c>
      <c r="C26" s="132"/>
      <c r="D26" s="132"/>
      <c r="E26" s="311" t="s">
        <v>56</v>
      </c>
      <c r="F26" s="311"/>
      <c r="G26" s="132" t="s">
        <v>39</v>
      </c>
      <c r="H26" s="132"/>
      <c r="J26" s="249" t="s">
        <v>55</v>
      </c>
      <c r="K26" s="249"/>
      <c r="L26" s="59" t="s">
        <v>4</v>
      </c>
      <c r="M26" s="101">
        <v>2</v>
      </c>
      <c r="N26" s="93" t="s">
        <v>50</v>
      </c>
      <c r="O26" s="94" t="s">
        <v>4</v>
      </c>
      <c r="P26" s="101">
        <v>2</v>
      </c>
      <c r="Q26" s="51" t="s">
        <v>49</v>
      </c>
      <c r="R26" s="342">
        <f>M26*P26*950</f>
        <v>3800</v>
      </c>
      <c r="S26" s="342"/>
      <c r="T26" s="38"/>
      <c r="U26" s="4"/>
    </row>
    <row r="27" spans="1:44" ht="24.75" customHeight="1" thickBot="1">
      <c r="A27" s="24"/>
      <c r="B27" s="161"/>
      <c r="C27" s="161"/>
      <c r="D27" s="161"/>
      <c r="E27" s="312"/>
      <c r="F27" s="312"/>
      <c r="G27" s="161"/>
      <c r="H27" s="161"/>
      <c r="J27" s="117" t="s">
        <v>54</v>
      </c>
      <c r="K27" s="117"/>
      <c r="L27" s="55" t="s">
        <v>4</v>
      </c>
      <c r="M27" s="92"/>
      <c r="N27" s="95" t="s">
        <v>50</v>
      </c>
      <c r="O27" s="96" t="s">
        <v>4</v>
      </c>
      <c r="P27" s="92"/>
      <c r="Q27" s="51" t="s">
        <v>49</v>
      </c>
      <c r="R27" s="310">
        <f>M27*P27*1220</f>
        <v>0</v>
      </c>
      <c r="S27" s="310"/>
      <c r="T27" s="38"/>
      <c r="U27" s="4"/>
    </row>
    <row r="28" spans="1:44" ht="24.75" customHeight="1" thickTop="1" thickBot="1">
      <c r="A28" s="24"/>
      <c r="B28" s="138" t="s">
        <v>53</v>
      </c>
      <c r="C28" s="138"/>
      <c r="D28" s="138"/>
      <c r="E28" s="187" t="s">
        <v>52</v>
      </c>
      <c r="F28" s="187"/>
      <c r="G28" s="100">
        <v>4</v>
      </c>
      <c r="H28" s="56" t="s">
        <v>16</v>
      </c>
      <c r="J28" s="117" t="s">
        <v>51</v>
      </c>
      <c r="K28" s="117"/>
      <c r="L28" s="55" t="s">
        <v>4</v>
      </c>
      <c r="M28" s="92"/>
      <c r="N28" s="95" t="s">
        <v>50</v>
      </c>
      <c r="O28" s="96" t="s">
        <v>4</v>
      </c>
      <c r="P28" s="92"/>
      <c r="Q28" s="51" t="s">
        <v>49</v>
      </c>
      <c r="R28" s="310">
        <f>M28*P28*1630</f>
        <v>0</v>
      </c>
      <c r="S28" s="310"/>
      <c r="T28" s="38"/>
    </row>
    <row r="29" spans="1:44" ht="24.75" customHeight="1">
      <c r="A29" s="24"/>
      <c r="B29" s="138" t="s">
        <v>48</v>
      </c>
      <c r="C29" s="138"/>
      <c r="D29" s="138"/>
      <c r="E29" s="188" t="s">
        <v>47</v>
      </c>
      <c r="F29" s="187"/>
      <c r="G29" s="98"/>
      <c r="H29" s="49" t="s">
        <v>16</v>
      </c>
      <c r="K29" s="9"/>
      <c r="L29" s="9"/>
      <c r="M29" s="9"/>
      <c r="N29" s="9"/>
      <c r="O29" s="9"/>
      <c r="T29" s="38"/>
    </row>
    <row r="30" spans="1:44" ht="24.6" customHeight="1">
      <c r="A30" s="24"/>
      <c r="B30" s="138" t="s">
        <v>46</v>
      </c>
      <c r="C30" s="138"/>
      <c r="D30" s="138"/>
      <c r="E30" s="188" t="s">
        <v>45</v>
      </c>
      <c r="F30" s="187"/>
      <c r="G30" s="98"/>
      <c r="H30" s="49" t="s">
        <v>16</v>
      </c>
      <c r="K30" s="9"/>
      <c r="L30" s="9"/>
      <c r="M30" s="9"/>
      <c r="N30" s="9"/>
      <c r="O30" s="9"/>
      <c r="P30" s="241" t="s">
        <v>10</v>
      </c>
      <c r="Q30" s="343">
        <f>SUM(R26:R28)</f>
        <v>3800</v>
      </c>
      <c r="R30" s="344"/>
      <c r="S30" s="344"/>
      <c r="T30" s="345"/>
    </row>
    <row r="31" spans="1:44" ht="10.5" customHeight="1" thickBot="1">
      <c r="A31" s="24"/>
      <c r="B31" s="48"/>
      <c r="C31" s="48"/>
      <c r="D31" s="48"/>
      <c r="E31" s="48"/>
      <c r="F31" s="48"/>
      <c r="G31" s="48"/>
      <c r="H31" s="48"/>
      <c r="K31" s="9"/>
      <c r="L31" s="9"/>
      <c r="M31" s="9"/>
      <c r="N31" s="9"/>
      <c r="O31" s="9"/>
      <c r="P31" s="280"/>
      <c r="Q31" s="346"/>
      <c r="R31" s="346"/>
      <c r="S31" s="346"/>
      <c r="T31" s="347"/>
      <c r="U31" s="44"/>
      <c r="Z31" s="47"/>
      <c r="AA31" s="25"/>
      <c r="AB31" s="25"/>
      <c r="AC31" s="25"/>
      <c r="AD31" s="25"/>
      <c r="AE31" s="25"/>
      <c r="AF31" s="25"/>
      <c r="AG31" s="25"/>
      <c r="AH31" s="25"/>
      <c r="AI31" s="7"/>
      <c r="AJ31" s="7"/>
      <c r="AK31" s="6"/>
      <c r="AL31" s="6"/>
      <c r="AM31" s="6"/>
      <c r="AN31" s="6"/>
      <c r="AO31" s="6"/>
      <c r="AP31" s="6"/>
      <c r="AQ31" s="6"/>
      <c r="AR31" s="13"/>
    </row>
    <row r="32" spans="1:44" ht="33" customHeight="1">
      <c r="A32" s="46"/>
      <c r="B32" s="44"/>
      <c r="C32" s="43"/>
      <c r="D32" s="45"/>
      <c r="E32" s="45"/>
      <c r="F32" s="45"/>
      <c r="G32" s="42"/>
      <c r="H32" s="42"/>
      <c r="I32" s="43"/>
      <c r="J32" s="43"/>
      <c r="K32" s="44"/>
      <c r="L32" s="43"/>
      <c r="M32" s="43"/>
      <c r="N32" s="43"/>
      <c r="O32" s="42"/>
      <c r="P32" s="41"/>
      <c r="Q32" s="41"/>
      <c r="R32" s="41"/>
      <c r="S32" s="41"/>
      <c r="T32" s="40"/>
      <c r="Z32" s="3"/>
      <c r="AA32" s="3"/>
      <c r="AB32" s="3"/>
      <c r="AC32" s="12"/>
      <c r="AD32" s="12"/>
      <c r="AE32" s="12"/>
      <c r="AG32" s="13"/>
      <c r="AH32" s="12"/>
      <c r="AI32" s="13"/>
      <c r="AJ32" s="13"/>
      <c r="AK32" s="12"/>
      <c r="AL32" s="12"/>
      <c r="AM32" s="12"/>
      <c r="AO32" s="12"/>
      <c r="AP32" s="12"/>
      <c r="AQ32" s="12"/>
      <c r="AR32" s="12"/>
    </row>
    <row r="33" spans="1:44" ht="10.5" customHeight="1">
      <c r="A33" s="174" t="s">
        <v>44</v>
      </c>
      <c r="B33" s="175"/>
      <c r="C33" s="175"/>
      <c r="D33" s="176"/>
      <c r="E33" s="39"/>
      <c r="F33" s="37"/>
      <c r="G33" s="37"/>
      <c r="H33" s="37"/>
      <c r="J33" s="9"/>
      <c r="K33" s="9"/>
      <c r="L33" s="9"/>
      <c r="M33" s="9"/>
      <c r="N33" s="9"/>
      <c r="O33" s="9"/>
      <c r="T33" s="38"/>
      <c r="Z33" s="9"/>
      <c r="AB33" s="37"/>
      <c r="AC33" s="37"/>
      <c r="AD33" s="37"/>
      <c r="AG33" s="3"/>
      <c r="AH33" s="3"/>
      <c r="AI33" s="3"/>
      <c r="AJ33" s="3"/>
      <c r="AK33" s="3"/>
    </row>
    <row r="34" spans="1:44" ht="23.25" customHeight="1" thickBot="1">
      <c r="A34" s="36"/>
      <c r="B34" s="35"/>
      <c r="C34" s="34"/>
      <c r="D34" s="34"/>
      <c r="E34" s="34"/>
      <c r="F34" s="34"/>
      <c r="G34" s="34"/>
      <c r="H34" s="34"/>
      <c r="I34" s="34"/>
      <c r="J34" s="34"/>
      <c r="K34" s="34"/>
      <c r="L34" s="34"/>
      <c r="M34" s="34"/>
      <c r="N34" s="34"/>
      <c r="O34" s="34"/>
      <c r="P34" s="34"/>
      <c r="Q34" s="34"/>
      <c r="R34" s="34"/>
      <c r="S34" s="34"/>
      <c r="T34" s="33"/>
      <c r="Z34" s="16"/>
      <c r="AA34" s="16"/>
      <c r="AB34" s="16"/>
      <c r="AC34" s="16"/>
      <c r="AD34" s="16"/>
      <c r="AE34" s="16"/>
      <c r="AF34" s="16"/>
      <c r="AG34" s="16"/>
      <c r="AH34" s="16"/>
      <c r="AI34" s="16"/>
      <c r="AJ34" s="16"/>
      <c r="AK34" s="2"/>
      <c r="AL34" s="2"/>
      <c r="AN34" s="4"/>
      <c r="AO34" s="4"/>
      <c r="AP34" s="4"/>
      <c r="AQ34" s="4"/>
      <c r="AR34" s="4"/>
    </row>
    <row r="35" spans="1:44" ht="23.25" customHeight="1">
      <c r="A35" s="32"/>
      <c r="B35" s="118" t="s">
        <v>43</v>
      </c>
      <c r="C35" s="119"/>
      <c r="D35" s="120"/>
      <c r="E35" s="124" t="s">
        <v>42</v>
      </c>
      <c r="F35" s="125"/>
      <c r="G35" s="125"/>
      <c r="H35" s="125"/>
      <c r="I35" s="125"/>
      <c r="J35" s="125"/>
      <c r="K35" s="125"/>
      <c r="L35" s="126"/>
      <c r="M35" s="129" t="s">
        <v>41</v>
      </c>
      <c r="N35" s="130"/>
      <c r="O35" s="130"/>
      <c r="P35" s="130"/>
      <c r="Q35" s="130"/>
      <c r="R35" s="130"/>
      <c r="S35" s="130"/>
      <c r="T35" s="131"/>
      <c r="Z35" s="3"/>
      <c r="AA35" s="3"/>
      <c r="AB35" s="3"/>
      <c r="AE35" s="2"/>
      <c r="AF35" s="2"/>
      <c r="AG35" s="2"/>
      <c r="AH35" s="2"/>
      <c r="AI35" s="2"/>
      <c r="AJ35" s="2"/>
      <c r="AK35" s="2"/>
      <c r="AL35" s="2"/>
      <c r="AM35" s="2"/>
      <c r="AN35" s="4"/>
      <c r="AO35" s="4"/>
      <c r="AP35" s="4"/>
      <c r="AQ35" s="4"/>
      <c r="AR35" s="4"/>
    </row>
    <row r="36" spans="1:44" ht="18.600000000000001" customHeight="1" thickBot="1">
      <c r="A36" s="32"/>
      <c r="B36" s="121"/>
      <c r="C36" s="122"/>
      <c r="D36" s="123"/>
      <c r="E36" s="127" t="s">
        <v>40</v>
      </c>
      <c r="F36" s="128"/>
      <c r="G36" s="31" t="s">
        <v>4</v>
      </c>
      <c r="H36" s="128" t="s">
        <v>39</v>
      </c>
      <c r="I36" s="128"/>
      <c r="J36" s="31" t="s">
        <v>15</v>
      </c>
      <c r="K36" s="128" t="s">
        <v>38</v>
      </c>
      <c r="L36" s="281"/>
      <c r="M36" s="127" t="s">
        <v>40</v>
      </c>
      <c r="N36" s="128"/>
      <c r="O36" s="31" t="s">
        <v>4</v>
      </c>
      <c r="P36" s="128" t="s">
        <v>39</v>
      </c>
      <c r="Q36" s="128"/>
      <c r="R36" s="31" t="s">
        <v>15</v>
      </c>
      <c r="S36" s="128" t="s">
        <v>38</v>
      </c>
      <c r="T36" s="282"/>
    </row>
    <row r="37" spans="1:44" ht="18.600000000000001" customHeight="1" thickTop="1">
      <c r="A37" s="24"/>
      <c r="B37" s="194" t="s">
        <v>37</v>
      </c>
      <c r="C37" s="195"/>
      <c r="D37" s="196"/>
      <c r="E37" s="348" t="s">
        <v>36</v>
      </c>
      <c r="F37" s="349"/>
      <c r="G37" s="352" t="s">
        <v>4</v>
      </c>
      <c r="H37" s="354"/>
      <c r="I37" s="356" t="s">
        <v>16</v>
      </c>
      <c r="J37" s="352" t="s">
        <v>15</v>
      </c>
      <c r="K37" s="358">
        <f>H37*300</f>
        <v>0</v>
      </c>
      <c r="L37" s="359"/>
      <c r="M37" s="352" t="s">
        <v>35</v>
      </c>
      <c r="N37" s="352"/>
      <c r="O37" s="352" t="s">
        <v>4</v>
      </c>
      <c r="P37" s="354"/>
      <c r="Q37" s="356" t="s">
        <v>16</v>
      </c>
      <c r="R37" s="352" t="s">
        <v>15</v>
      </c>
      <c r="S37" s="102">
        <f>P37*300</f>
        <v>0</v>
      </c>
      <c r="T37" s="103"/>
    </row>
    <row r="38" spans="1:44" ht="18.600000000000001" customHeight="1">
      <c r="A38" s="24"/>
      <c r="B38" s="194"/>
      <c r="C38" s="195"/>
      <c r="D38" s="196"/>
      <c r="E38" s="350"/>
      <c r="F38" s="351"/>
      <c r="G38" s="353"/>
      <c r="H38" s="355"/>
      <c r="I38" s="357"/>
      <c r="J38" s="353"/>
      <c r="K38" s="360"/>
      <c r="L38" s="361"/>
      <c r="M38" s="352"/>
      <c r="N38" s="352"/>
      <c r="O38" s="352"/>
      <c r="P38" s="354"/>
      <c r="Q38" s="356"/>
      <c r="R38" s="352"/>
      <c r="S38" s="104"/>
      <c r="T38" s="105"/>
      <c r="Z38" s="30"/>
      <c r="AA38" s="30"/>
      <c r="AB38" s="30"/>
      <c r="AC38" s="12"/>
      <c r="AD38" s="12"/>
      <c r="AE38" s="12"/>
      <c r="AF38" s="12"/>
      <c r="AG38" s="12"/>
      <c r="AH38" s="12"/>
      <c r="AI38" s="12"/>
      <c r="AJ38" s="12"/>
      <c r="AK38" s="12"/>
      <c r="AL38" s="12"/>
      <c r="AM38" s="12"/>
      <c r="AN38" s="12"/>
      <c r="AO38" s="12"/>
      <c r="AP38" s="12"/>
      <c r="AQ38" s="12"/>
      <c r="AR38" s="12"/>
    </row>
    <row r="39" spans="1:44" ht="18.600000000000001" customHeight="1">
      <c r="A39" s="24"/>
      <c r="B39" s="194"/>
      <c r="C39" s="195"/>
      <c r="D39" s="196"/>
      <c r="E39" s="377" t="s">
        <v>34</v>
      </c>
      <c r="F39" s="352"/>
      <c r="G39" s="352" t="s">
        <v>4</v>
      </c>
      <c r="H39" s="368"/>
      <c r="I39" s="356" t="s">
        <v>16</v>
      </c>
      <c r="J39" s="352" t="s">
        <v>15</v>
      </c>
      <c r="K39" s="371">
        <f>H39*900</f>
        <v>0</v>
      </c>
      <c r="L39" s="372"/>
      <c r="M39" s="352"/>
      <c r="N39" s="352"/>
      <c r="O39" s="352"/>
      <c r="P39" s="354"/>
      <c r="Q39" s="356"/>
      <c r="R39" s="352"/>
      <c r="S39" s="104"/>
      <c r="T39" s="105"/>
      <c r="Z39" s="30"/>
      <c r="AA39" s="10"/>
      <c r="AB39" s="10"/>
      <c r="AC39" s="10"/>
      <c r="AD39" s="15"/>
      <c r="AE39" s="10"/>
      <c r="AF39" s="10"/>
      <c r="AG39" s="10"/>
      <c r="AH39" s="10"/>
      <c r="AJ39" s="9"/>
      <c r="AK39" s="9"/>
      <c r="AL39" s="9"/>
      <c r="AM39" s="14"/>
      <c r="AN39" s="10"/>
      <c r="AO39" s="10"/>
      <c r="AP39" s="10"/>
      <c r="AQ39" s="10"/>
      <c r="AR39" s="12"/>
    </row>
    <row r="40" spans="1:44" ht="18.600000000000001" customHeight="1" thickBot="1">
      <c r="A40" s="24"/>
      <c r="B40" s="197"/>
      <c r="C40" s="198"/>
      <c r="D40" s="199"/>
      <c r="E40" s="352"/>
      <c r="F40" s="352"/>
      <c r="G40" s="352"/>
      <c r="H40" s="369"/>
      <c r="I40" s="356"/>
      <c r="J40" s="352"/>
      <c r="K40" s="373"/>
      <c r="L40" s="374"/>
      <c r="M40" s="352"/>
      <c r="N40" s="352"/>
      <c r="O40" s="352"/>
      <c r="P40" s="354"/>
      <c r="Q40" s="356"/>
      <c r="R40" s="352"/>
      <c r="S40" s="104"/>
      <c r="T40" s="105"/>
      <c r="U40" s="4"/>
      <c r="V40" s="4"/>
      <c r="W40" s="4"/>
      <c r="X40" s="4"/>
      <c r="Y40" s="4"/>
      <c r="Z40" s="30"/>
      <c r="AA40" s="10"/>
      <c r="AB40" s="10"/>
      <c r="AC40" s="10"/>
      <c r="AD40" s="10"/>
      <c r="AE40" s="11"/>
      <c r="AF40" s="11"/>
      <c r="AG40" s="10"/>
      <c r="AH40" s="10"/>
      <c r="AJ40" s="9"/>
      <c r="AK40" s="9"/>
      <c r="AL40" s="9"/>
      <c r="AM40" s="9"/>
      <c r="AN40" s="11"/>
      <c r="AO40" s="11"/>
      <c r="AP40" s="10"/>
      <c r="AQ40" s="10"/>
      <c r="AR40" s="12"/>
    </row>
    <row r="41" spans="1:44" ht="18.600000000000001" customHeight="1">
      <c r="A41" s="24"/>
      <c r="B41" s="191" t="s">
        <v>33</v>
      </c>
      <c r="C41" s="192"/>
      <c r="D41" s="193"/>
      <c r="E41" s="378" t="s">
        <v>32</v>
      </c>
      <c r="F41" s="379"/>
      <c r="G41" s="363" t="s">
        <v>4</v>
      </c>
      <c r="H41" s="364"/>
      <c r="I41" s="365" t="s">
        <v>16</v>
      </c>
      <c r="J41" s="363" t="s">
        <v>15</v>
      </c>
      <c r="K41" s="375">
        <f>H41*600</f>
        <v>0</v>
      </c>
      <c r="L41" s="376"/>
      <c r="M41" s="352"/>
      <c r="N41" s="352"/>
      <c r="O41" s="352"/>
      <c r="P41" s="354"/>
      <c r="Q41" s="356"/>
      <c r="R41" s="352"/>
      <c r="S41" s="104"/>
      <c r="T41" s="105"/>
      <c r="U41" s="4"/>
      <c r="V41" s="4"/>
      <c r="W41" s="4"/>
      <c r="X41" s="4"/>
      <c r="Y41" s="4"/>
      <c r="Z41" s="30"/>
      <c r="AA41" s="10"/>
      <c r="AB41" s="10"/>
      <c r="AC41" s="10"/>
      <c r="AD41" s="10"/>
      <c r="AE41" s="11"/>
      <c r="AF41" s="11"/>
      <c r="AG41" s="10"/>
      <c r="AH41" s="10"/>
      <c r="AJ41" s="10"/>
      <c r="AK41" s="10"/>
      <c r="AL41" s="10"/>
      <c r="AM41" s="9"/>
      <c r="AN41" s="11"/>
      <c r="AO41" s="11"/>
      <c r="AP41" s="10"/>
      <c r="AQ41" s="10"/>
      <c r="AR41" s="12"/>
    </row>
    <row r="42" spans="1:44" ht="18.600000000000001" customHeight="1">
      <c r="A42" s="24"/>
      <c r="B42" s="194"/>
      <c r="C42" s="195"/>
      <c r="D42" s="196"/>
      <c r="E42" s="380"/>
      <c r="F42" s="381"/>
      <c r="G42" s="353"/>
      <c r="H42" s="355"/>
      <c r="I42" s="357"/>
      <c r="J42" s="353"/>
      <c r="K42" s="360"/>
      <c r="L42" s="361"/>
      <c r="M42" s="352"/>
      <c r="N42" s="352"/>
      <c r="O42" s="352"/>
      <c r="P42" s="354"/>
      <c r="Q42" s="356"/>
      <c r="R42" s="352"/>
      <c r="S42" s="104"/>
      <c r="T42" s="105"/>
      <c r="Z42" s="30"/>
      <c r="AA42" s="10"/>
      <c r="AB42" s="10"/>
      <c r="AC42" s="10"/>
      <c r="AD42" s="10"/>
      <c r="AE42" s="11"/>
      <c r="AF42" s="11"/>
      <c r="AG42" s="10"/>
      <c r="AH42" s="10"/>
      <c r="AJ42" s="10"/>
      <c r="AK42" s="10"/>
      <c r="AL42" s="10"/>
      <c r="AM42" s="9"/>
      <c r="AN42" s="11"/>
      <c r="AO42" s="11"/>
      <c r="AP42" s="10"/>
      <c r="AQ42" s="10"/>
      <c r="AR42" s="12"/>
    </row>
    <row r="43" spans="1:44" ht="18.600000000000001" customHeight="1">
      <c r="A43" s="24"/>
      <c r="B43" s="194"/>
      <c r="C43" s="195"/>
      <c r="D43" s="196"/>
      <c r="E43" s="366" t="s">
        <v>31</v>
      </c>
      <c r="F43" s="352"/>
      <c r="G43" s="352" t="s">
        <v>4</v>
      </c>
      <c r="H43" s="354"/>
      <c r="I43" s="356" t="s">
        <v>16</v>
      </c>
      <c r="J43" s="352" t="s">
        <v>15</v>
      </c>
      <c r="K43" s="371">
        <f>H43*1800</f>
        <v>0</v>
      </c>
      <c r="L43" s="372"/>
      <c r="M43" s="352"/>
      <c r="N43" s="352"/>
      <c r="O43" s="352"/>
      <c r="P43" s="354"/>
      <c r="Q43" s="356"/>
      <c r="R43" s="352"/>
      <c r="S43" s="104"/>
      <c r="T43" s="105"/>
      <c r="U43" s="6"/>
      <c r="V43" s="6"/>
      <c r="W43" s="6"/>
      <c r="X43" s="6"/>
      <c r="Y43" s="6"/>
      <c r="Z43" s="3"/>
      <c r="AA43" s="10"/>
      <c r="AB43" s="10"/>
      <c r="AC43" s="10"/>
      <c r="AD43" s="10"/>
      <c r="AE43" s="11"/>
      <c r="AF43" s="11"/>
      <c r="AG43" s="10"/>
      <c r="AH43" s="10"/>
      <c r="AJ43" s="10"/>
      <c r="AK43" s="10"/>
      <c r="AL43" s="10"/>
      <c r="AM43" s="9"/>
      <c r="AN43" s="11"/>
      <c r="AO43" s="11"/>
      <c r="AP43" s="10"/>
      <c r="AQ43" s="10"/>
      <c r="AR43" s="12"/>
    </row>
    <row r="44" spans="1:44" ht="18.600000000000001" customHeight="1" thickBot="1">
      <c r="A44" s="24"/>
      <c r="B44" s="197"/>
      <c r="C44" s="198"/>
      <c r="D44" s="199"/>
      <c r="E44" s="367"/>
      <c r="F44" s="362"/>
      <c r="G44" s="362"/>
      <c r="H44" s="369"/>
      <c r="I44" s="370"/>
      <c r="J44" s="362"/>
      <c r="K44" s="373"/>
      <c r="L44" s="374"/>
      <c r="M44" s="352"/>
      <c r="N44" s="352"/>
      <c r="O44" s="352"/>
      <c r="P44" s="354"/>
      <c r="Q44" s="356"/>
      <c r="R44" s="352"/>
      <c r="S44" s="104"/>
      <c r="T44" s="105"/>
      <c r="U44" s="6"/>
      <c r="V44" s="6"/>
      <c r="W44" s="6"/>
      <c r="X44" s="6"/>
      <c r="Y44" s="6"/>
      <c r="Z44" s="30"/>
      <c r="AA44" s="10"/>
      <c r="AB44" s="10"/>
      <c r="AC44" s="10"/>
      <c r="AD44" s="10"/>
      <c r="AE44" s="11"/>
      <c r="AF44" s="11"/>
      <c r="AG44" s="10"/>
      <c r="AH44" s="10"/>
      <c r="AJ44" s="10"/>
      <c r="AK44" s="10"/>
      <c r="AL44" s="10"/>
      <c r="AM44" s="9"/>
      <c r="AN44" s="11"/>
      <c r="AO44" s="11"/>
      <c r="AP44" s="10"/>
      <c r="AQ44" s="10"/>
      <c r="AR44" s="12"/>
    </row>
    <row r="45" spans="1:44" ht="18.600000000000001" customHeight="1">
      <c r="A45" s="24"/>
      <c r="B45" s="222" t="s">
        <v>30</v>
      </c>
      <c r="C45" s="223"/>
      <c r="D45" s="224"/>
      <c r="E45" s="382" t="s">
        <v>18</v>
      </c>
      <c r="F45" s="363"/>
      <c r="G45" s="363" t="s">
        <v>4</v>
      </c>
      <c r="H45" s="364"/>
      <c r="I45" s="365" t="s">
        <v>16</v>
      </c>
      <c r="J45" s="363" t="s">
        <v>15</v>
      </c>
      <c r="K45" s="375">
        <f>H45*600</f>
        <v>0</v>
      </c>
      <c r="L45" s="376"/>
      <c r="M45" s="352"/>
      <c r="N45" s="352"/>
      <c r="O45" s="352"/>
      <c r="P45" s="354"/>
      <c r="Q45" s="356"/>
      <c r="R45" s="352"/>
      <c r="S45" s="104"/>
      <c r="T45" s="105"/>
      <c r="Z45" s="30"/>
      <c r="AA45" s="10"/>
      <c r="AB45" s="10"/>
      <c r="AC45" s="10"/>
      <c r="AD45" s="10"/>
      <c r="AE45" s="11"/>
      <c r="AF45" s="11"/>
      <c r="AG45" s="10"/>
      <c r="AH45" s="10"/>
      <c r="AJ45" s="10"/>
      <c r="AK45" s="10"/>
      <c r="AL45" s="10"/>
      <c r="AM45" s="9"/>
      <c r="AN45" s="11"/>
      <c r="AO45" s="11"/>
      <c r="AP45" s="10"/>
      <c r="AQ45" s="10"/>
      <c r="AR45" s="12"/>
    </row>
    <row r="46" spans="1:44" ht="18.600000000000001" customHeight="1">
      <c r="A46" s="24"/>
      <c r="B46" s="225"/>
      <c r="C46" s="226"/>
      <c r="D46" s="227"/>
      <c r="E46" s="383"/>
      <c r="F46" s="353"/>
      <c r="G46" s="353"/>
      <c r="H46" s="355"/>
      <c r="I46" s="357"/>
      <c r="J46" s="353"/>
      <c r="K46" s="360"/>
      <c r="L46" s="361"/>
      <c r="M46" s="352"/>
      <c r="N46" s="352"/>
      <c r="O46" s="352"/>
      <c r="P46" s="354"/>
      <c r="Q46" s="356"/>
      <c r="R46" s="352"/>
      <c r="S46" s="104"/>
      <c r="T46" s="105"/>
      <c r="Z46" s="30"/>
      <c r="AA46" s="10"/>
      <c r="AB46" s="10"/>
      <c r="AC46" s="10"/>
      <c r="AD46" s="10"/>
      <c r="AE46" s="11"/>
      <c r="AF46" s="11"/>
      <c r="AG46" s="10"/>
      <c r="AH46" s="10"/>
      <c r="AJ46" s="10"/>
      <c r="AK46" s="10"/>
      <c r="AL46" s="10"/>
      <c r="AM46" s="9"/>
      <c r="AN46" s="11"/>
      <c r="AO46" s="11"/>
      <c r="AP46" s="10"/>
      <c r="AQ46" s="10"/>
      <c r="AR46" s="12"/>
    </row>
    <row r="47" spans="1:44" ht="18.600000000000001" customHeight="1">
      <c r="A47" s="24"/>
      <c r="B47" s="225"/>
      <c r="C47" s="226"/>
      <c r="D47" s="227"/>
      <c r="E47" s="366" t="s">
        <v>29</v>
      </c>
      <c r="F47" s="352"/>
      <c r="G47" s="352" t="s">
        <v>4</v>
      </c>
      <c r="H47" s="368"/>
      <c r="I47" s="356" t="s">
        <v>16</v>
      </c>
      <c r="J47" s="352" t="s">
        <v>15</v>
      </c>
      <c r="K47" s="371">
        <f>H47*1800</f>
        <v>0</v>
      </c>
      <c r="L47" s="372"/>
      <c r="M47" s="352"/>
      <c r="N47" s="352"/>
      <c r="O47" s="352"/>
      <c r="P47" s="354"/>
      <c r="Q47" s="356"/>
      <c r="R47" s="352"/>
      <c r="S47" s="104"/>
      <c r="T47" s="105"/>
      <c r="U47" s="12"/>
      <c r="V47" s="12"/>
      <c r="W47" s="12"/>
      <c r="X47" s="12"/>
      <c r="Y47" s="12"/>
      <c r="Z47" s="30"/>
      <c r="AA47" s="10"/>
      <c r="AB47" s="10"/>
      <c r="AC47" s="10"/>
      <c r="AD47" s="10"/>
      <c r="AE47" s="11"/>
      <c r="AF47" s="11"/>
      <c r="AG47" s="10"/>
      <c r="AH47" s="10"/>
      <c r="AJ47" s="9"/>
      <c r="AK47" s="9"/>
      <c r="AL47" s="9"/>
      <c r="AM47" s="9"/>
      <c r="AN47" s="11"/>
      <c r="AO47" s="11"/>
      <c r="AP47" s="10"/>
      <c r="AQ47" s="10"/>
      <c r="AR47" s="13"/>
    </row>
    <row r="48" spans="1:44" ht="18.600000000000001" customHeight="1" thickBot="1">
      <c r="A48" s="24"/>
      <c r="B48" s="228"/>
      <c r="C48" s="229"/>
      <c r="D48" s="230"/>
      <c r="E48" s="367"/>
      <c r="F48" s="362"/>
      <c r="G48" s="362"/>
      <c r="H48" s="369"/>
      <c r="I48" s="370"/>
      <c r="J48" s="362"/>
      <c r="K48" s="373"/>
      <c r="L48" s="374"/>
      <c r="M48" s="362"/>
      <c r="N48" s="362"/>
      <c r="O48" s="362"/>
      <c r="P48" s="369"/>
      <c r="Q48" s="370"/>
      <c r="R48" s="362"/>
      <c r="S48" s="106"/>
      <c r="T48" s="107"/>
      <c r="Z48" s="30"/>
      <c r="AA48" s="10"/>
      <c r="AB48" s="10"/>
      <c r="AC48" s="10"/>
      <c r="AD48" s="10"/>
      <c r="AE48" s="11"/>
      <c r="AF48" s="11"/>
      <c r="AG48" s="10"/>
      <c r="AH48" s="10"/>
      <c r="AJ48" s="9"/>
      <c r="AK48" s="9"/>
      <c r="AL48" s="9"/>
      <c r="AM48" s="9"/>
      <c r="AN48" s="11"/>
      <c r="AO48" s="11"/>
      <c r="AP48" s="10"/>
      <c r="AQ48" s="10"/>
      <c r="AR48" s="13"/>
    </row>
    <row r="49" spans="1:44" ht="18.600000000000001" customHeight="1">
      <c r="A49" s="24"/>
      <c r="B49" s="191" t="s">
        <v>28</v>
      </c>
      <c r="C49" s="192"/>
      <c r="D49" s="193"/>
      <c r="E49" s="382" t="s">
        <v>22</v>
      </c>
      <c r="F49" s="363"/>
      <c r="G49" s="363" t="s">
        <v>4</v>
      </c>
      <c r="H49" s="364"/>
      <c r="I49" s="365" t="s">
        <v>16</v>
      </c>
      <c r="J49" s="363" t="s">
        <v>15</v>
      </c>
      <c r="K49" s="375">
        <f>H49*1200</f>
        <v>0</v>
      </c>
      <c r="L49" s="376"/>
      <c r="M49" s="382" t="s">
        <v>27</v>
      </c>
      <c r="N49" s="363"/>
      <c r="O49" s="363" t="s">
        <v>4</v>
      </c>
      <c r="P49" s="364"/>
      <c r="Q49" s="365" t="s">
        <v>26</v>
      </c>
      <c r="R49" s="363" t="s">
        <v>15</v>
      </c>
      <c r="S49" s="216">
        <f>P49*600</f>
        <v>0</v>
      </c>
      <c r="T49" s="238"/>
      <c r="Z49" s="3"/>
      <c r="AA49" s="10"/>
      <c r="AB49" s="10"/>
      <c r="AC49" s="10"/>
      <c r="AD49" s="10"/>
      <c r="AE49" s="11"/>
      <c r="AF49" s="11"/>
      <c r="AG49" s="10"/>
      <c r="AH49" s="10"/>
      <c r="AJ49" s="9"/>
      <c r="AK49" s="9"/>
      <c r="AL49" s="9"/>
      <c r="AM49" s="9"/>
      <c r="AN49" s="11"/>
      <c r="AO49" s="11"/>
      <c r="AP49" s="10"/>
      <c r="AQ49" s="10"/>
      <c r="AR49" s="12"/>
    </row>
    <row r="50" spans="1:44" ht="18.600000000000001" customHeight="1">
      <c r="A50" s="24"/>
      <c r="B50" s="194"/>
      <c r="C50" s="195"/>
      <c r="D50" s="196"/>
      <c r="E50" s="383"/>
      <c r="F50" s="353"/>
      <c r="G50" s="353"/>
      <c r="H50" s="355"/>
      <c r="I50" s="357"/>
      <c r="J50" s="353"/>
      <c r="K50" s="360"/>
      <c r="L50" s="361"/>
      <c r="M50" s="384"/>
      <c r="N50" s="352"/>
      <c r="O50" s="352"/>
      <c r="P50" s="354"/>
      <c r="Q50" s="356"/>
      <c r="R50" s="352"/>
      <c r="S50" s="285"/>
      <c r="T50" s="286"/>
      <c r="Z50" s="3"/>
      <c r="AA50" s="10"/>
      <c r="AB50" s="10"/>
      <c r="AC50" s="10"/>
      <c r="AD50" s="10"/>
      <c r="AE50" s="11"/>
      <c r="AF50" s="11"/>
      <c r="AG50" s="10"/>
      <c r="AH50" s="10"/>
      <c r="AJ50" s="10"/>
      <c r="AK50" s="10"/>
      <c r="AL50" s="10"/>
      <c r="AM50" s="9"/>
      <c r="AN50" s="11"/>
      <c r="AO50" s="11"/>
      <c r="AP50" s="10"/>
      <c r="AQ50" s="10"/>
      <c r="AR50" s="12"/>
    </row>
    <row r="51" spans="1:44" ht="18.600000000000001" customHeight="1">
      <c r="A51" s="24"/>
      <c r="B51" s="194"/>
      <c r="C51" s="195"/>
      <c r="D51" s="196"/>
      <c r="E51" s="366" t="s">
        <v>25</v>
      </c>
      <c r="F51" s="352"/>
      <c r="G51" s="352" t="s">
        <v>4</v>
      </c>
      <c r="H51" s="368"/>
      <c r="I51" s="356" t="s">
        <v>16</v>
      </c>
      <c r="J51" s="352" t="s">
        <v>15</v>
      </c>
      <c r="K51" s="371">
        <f>H51*7500</f>
        <v>0</v>
      </c>
      <c r="L51" s="372"/>
      <c r="M51" s="384"/>
      <c r="N51" s="352"/>
      <c r="O51" s="352"/>
      <c r="P51" s="354"/>
      <c r="Q51" s="356"/>
      <c r="R51" s="352"/>
      <c r="S51" s="285"/>
      <c r="T51" s="286"/>
      <c r="Z51" s="9"/>
      <c r="AA51" s="8"/>
      <c r="AB51" s="8"/>
      <c r="AC51" s="8"/>
      <c r="AD51" s="8"/>
      <c r="AE51" s="8"/>
      <c r="AF51" s="7"/>
      <c r="AG51" s="5"/>
      <c r="AH51" s="6"/>
      <c r="AI51" s="6"/>
      <c r="AJ51" s="5"/>
      <c r="AK51" s="5"/>
    </row>
    <row r="52" spans="1:44" ht="18.600000000000001" customHeight="1" thickBot="1">
      <c r="A52" s="24"/>
      <c r="B52" s="197"/>
      <c r="C52" s="198"/>
      <c r="D52" s="199"/>
      <c r="E52" s="367"/>
      <c r="F52" s="362"/>
      <c r="G52" s="362"/>
      <c r="H52" s="369"/>
      <c r="I52" s="370"/>
      <c r="J52" s="362"/>
      <c r="K52" s="373"/>
      <c r="L52" s="374"/>
      <c r="M52" s="367"/>
      <c r="N52" s="362"/>
      <c r="O52" s="362"/>
      <c r="P52" s="369"/>
      <c r="Q52" s="370"/>
      <c r="R52" s="362"/>
      <c r="S52" s="214"/>
      <c r="T52" s="251"/>
      <c r="U52" s="12"/>
      <c r="Z52" s="3"/>
      <c r="AA52" s="3"/>
      <c r="AB52" s="3"/>
      <c r="AE52" s="2"/>
      <c r="AF52" s="2"/>
      <c r="AG52" s="2"/>
      <c r="AH52" s="2"/>
      <c r="AI52" s="2"/>
      <c r="AJ52" s="2"/>
      <c r="AK52" s="2"/>
      <c r="AL52" s="2"/>
      <c r="AN52" s="4"/>
      <c r="AO52" s="4"/>
      <c r="AP52" s="4"/>
      <c r="AQ52" s="4"/>
      <c r="AR52" s="4"/>
    </row>
    <row r="53" spans="1:44" ht="18.600000000000001" customHeight="1">
      <c r="A53" s="24"/>
      <c r="B53" s="191" t="s">
        <v>24</v>
      </c>
      <c r="C53" s="192"/>
      <c r="D53" s="193"/>
      <c r="E53" s="382" t="s">
        <v>23</v>
      </c>
      <c r="F53" s="363"/>
      <c r="G53" s="363" t="s">
        <v>4</v>
      </c>
      <c r="H53" s="385">
        <v>30</v>
      </c>
      <c r="I53" s="365" t="s">
        <v>16</v>
      </c>
      <c r="J53" s="363" t="s">
        <v>15</v>
      </c>
      <c r="K53" s="387">
        <f>H53*2500</f>
        <v>75000</v>
      </c>
      <c r="L53" s="388"/>
      <c r="M53" s="382" t="s">
        <v>22</v>
      </c>
      <c r="N53" s="363"/>
      <c r="O53" s="363" t="s">
        <v>4</v>
      </c>
      <c r="P53" s="364"/>
      <c r="Q53" s="365" t="s">
        <v>16</v>
      </c>
      <c r="R53" s="363" t="s">
        <v>15</v>
      </c>
      <c r="S53" s="216">
        <f>P53*1200</f>
        <v>0</v>
      </c>
      <c r="T53" s="238"/>
      <c r="U53" s="12"/>
      <c r="Z53" s="3"/>
      <c r="AA53" s="3"/>
      <c r="AB53" s="3"/>
      <c r="AE53" s="2"/>
      <c r="AF53" s="2"/>
      <c r="AG53" s="2"/>
      <c r="AH53" s="2"/>
      <c r="AI53" s="2"/>
      <c r="AJ53" s="2"/>
      <c r="AK53" s="2"/>
      <c r="AL53" s="2"/>
      <c r="AM53" s="2"/>
      <c r="AN53" s="4"/>
      <c r="AO53" s="4"/>
      <c r="AP53" s="4"/>
      <c r="AQ53" s="4"/>
      <c r="AR53" s="4"/>
    </row>
    <row r="54" spans="1:44" ht="18.600000000000001" customHeight="1">
      <c r="A54" s="24"/>
      <c r="B54" s="194"/>
      <c r="C54" s="195"/>
      <c r="D54" s="196"/>
      <c r="E54" s="383"/>
      <c r="F54" s="353"/>
      <c r="G54" s="353"/>
      <c r="H54" s="386"/>
      <c r="I54" s="357"/>
      <c r="J54" s="353"/>
      <c r="K54" s="389"/>
      <c r="L54" s="390"/>
      <c r="M54" s="383"/>
      <c r="N54" s="353"/>
      <c r="O54" s="353"/>
      <c r="P54" s="355"/>
      <c r="Q54" s="357"/>
      <c r="R54" s="353"/>
      <c r="S54" s="218"/>
      <c r="T54" s="239"/>
      <c r="U54" s="12"/>
    </row>
    <row r="55" spans="1:44" ht="18.600000000000001" customHeight="1">
      <c r="A55" s="24"/>
      <c r="B55" s="194"/>
      <c r="C55" s="195"/>
      <c r="D55" s="196"/>
      <c r="E55" s="391" t="s">
        <v>21</v>
      </c>
      <c r="F55" s="392"/>
      <c r="G55" s="352" t="s">
        <v>4</v>
      </c>
      <c r="H55" s="368"/>
      <c r="I55" s="356" t="s">
        <v>16</v>
      </c>
      <c r="J55" s="352" t="s">
        <v>15</v>
      </c>
      <c r="K55" s="371">
        <f>H55*1200</f>
        <v>0</v>
      </c>
      <c r="L55" s="372"/>
      <c r="M55" s="348" t="s">
        <v>20</v>
      </c>
      <c r="N55" s="349"/>
      <c r="O55" s="352" t="s">
        <v>4</v>
      </c>
      <c r="P55" s="354"/>
      <c r="Q55" s="356" t="s">
        <v>16</v>
      </c>
      <c r="R55" s="352" t="s">
        <v>15</v>
      </c>
      <c r="S55" s="212">
        <f>P55*600</f>
        <v>0</v>
      </c>
      <c r="T55" s="250"/>
      <c r="U55" s="12"/>
      <c r="Z55" s="3"/>
      <c r="AA55" s="3"/>
      <c r="AB55" s="3"/>
      <c r="AC55" s="29"/>
      <c r="AE55" s="2"/>
      <c r="AF55" s="2"/>
      <c r="AG55" s="2"/>
      <c r="AH55" s="2"/>
      <c r="AI55" s="2"/>
      <c r="AJ55" s="2"/>
      <c r="AK55" s="2"/>
      <c r="AL55" s="2"/>
      <c r="AN55" s="4"/>
      <c r="AO55" s="4"/>
      <c r="AP55" s="4"/>
      <c r="AQ55" s="4"/>
      <c r="AR55" s="4"/>
    </row>
    <row r="56" spans="1:44" ht="18.600000000000001" customHeight="1" thickBot="1">
      <c r="A56" s="24"/>
      <c r="B56" s="197"/>
      <c r="C56" s="198"/>
      <c r="D56" s="199"/>
      <c r="E56" s="393"/>
      <c r="F56" s="394"/>
      <c r="G56" s="362"/>
      <c r="H56" s="369"/>
      <c r="I56" s="370"/>
      <c r="J56" s="362"/>
      <c r="K56" s="373"/>
      <c r="L56" s="374"/>
      <c r="M56" s="395"/>
      <c r="N56" s="396"/>
      <c r="O56" s="362"/>
      <c r="P56" s="369"/>
      <c r="Q56" s="370"/>
      <c r="R56" s="362"/>
      <c r="S56" s="214"/>
      <c r="T56" s="251"/>
      <c r="U56" s="12"/>
      <c r="AB56" s="28"/>
      <c r="AC56" s="10"/>
      <c r="AD56" s="10"/>
      <c r="AE56" s="9"/>
      <c r="AF56" s="9"/>
      <c r="AG56" s="9"/>
      <c r="AH56" s="9"/>
      <c r="AI56" s="9"/>
      <c r="AJ56" s="9"/>
      <c r="AK56" s="9"/>
      <c r="AL56" s="9"/>
      <c r="AM56" s="9"/>
      <c r="AN56" s="9"/>
    </row>
    <row r="57" spans="1:44" ht="18.600000000000001" customHeight="1">
      <c r="A57" s="24"/>
      <c r="B57" s="301" t="s">
        <v>19</v>
      </c>
      <c r="C57" s="302"/>
      <c r="D57" s="303"/>
      <c r="E57" s="382" t="s">
        <v>18</v>
      </c>
      <c r="F57" s="363"/>
      <c r="G57" s="363" t="s">
        <v>4</v>
      </c>
      <c r="H57" s="364"/>
      <c r="I57" s="365" t="s">
        <v>16</v>
      </c>
      <c r="J57" s="363" t="s">
        <v>15</v>
      </c>
      <c r="K57" s="375">
        <f>H57*300</f>
        <v>0</v>
      </c>
      <c r="L57" s="376"/>
      <c r="M57" s="382" t="s">
        <v>17</v>
      </c>
      <c r="N57" s="363"/>
      <c r="O57" s="363" t="s">
        <v>4</v>
      </c>
      <c r="P57" s="364"/>
      <c r="Q57" s="365" t="s">
        <v>16</v>
      </c>
      <c r="R57" s="363" t="s">
        <v>15</v>
      </c>
      <c r="S57" s="216">
        <f>P57*300</f>
        <v>0</v>
      </c>
      <c r="T57" s="238"/>
      <c r="U57" s="12"/>
      <c r="AB57" s="28"/>
      <c r="AC57" s="10"/>
      <c r="AD57" s="10"/>
      <c r="AE57" s="10"/>
      <c r="AF57" s="10"/>
      <c r="AG57" s="10"/>
      <c r="AH57" s="10"/>
      <c r="AI57" s="9"/>
      <c r="AJ57" s="9"/>
      <c r="AK57" s="9"/>
      <c r="AL57" s="9"/>
      <c r="AM57" s="9"/>
      <c r="AN57" s="9"/>
    </row>
    <row r="58" spans="1:44" ht="18.600000000000001" customHeight="1">
      <c r="A58" s="24"/>
      <c r="B58" s="304"/>
      <c r="C58" s="305"/>
      <c r="D58" s="306"/>
      <c r="E58" s="383"/>
      <c r="F58" s="353"/>
      <c r="G58" s="353"/>
      <c r="H58" s="355"/>
      <c r="I58" s="357"/>
      <c r="J58" s="353"/>
      <c r="K58" s="360"/>
      <c r="L58" s="361"/>
      <c r="M58" s="384"/>
      <c r="N58" s="352"/>
      <c r="O58" s="352"/>
      <c r="P58" s="354"/>
      <c r="Q58" s="356"/>
      <c r="R58" s="352"/>
      <c r="S58" s="285"/>
      <c r="T58" s="286"/>
      <c r="U58" s="12"/>
      <c r="Z58" s="4"/>
      <c r="AA58" s="241"/>
      <c r="AB58" s="241"/>
      <c r="AC58" s="241"/>
      <c r="AD58" s="241"/>
      <c r="AE58" s="241"/>
      <c r="AF58" s="240"/>
      <c r="AG58" s="241"/>
      <c r="AH58" s="241"/>
      <c r="AI58" s="241"/>
      <c r="AJ58" s="241"/>
      <c r="AK58" s="241"/>
      <c r="AL58" s="240"/>
      <c r="AM58" s="241"/>
      <c r="AN58" s="241"/>
      <c r="AO58" s="241"/>
      <c r="AP58" s="241"/>
      <c r="AQ58" s="241"/>
      <c r="AR58" s="4"/>
    </row>
    <row r="59" spans="1:44" ht="18.600000000000001" customHeight="1">
      <c r="A59" s="24"/>
      <c r="B59" s="304"/>
      <c r="C59" s="305"/>
      <c r="D59" s="306"/>
      <c r="E59" s="397"/>
      <c r="F59" s="398"/>
      <c r="G59" s="398"/>
      <c r="H59" s="398"/>
      <c r="I59" s="398"/>
      <c r="J59" s="398"/>
      <c r="K59" s="398"/>
      <c r="L59" s="399"/>
      <c r="M59" s="384"/>
      <c r="N59" s="352"/>
      <c r="O59" s="352"/>
      <c r="P59" s="354"/>
      <c r="Q59" s="356"/>
      <c r="R59" s="352"/>
      <c r="S59" s="285"/>
      <c r="T59" s="286"/>
      <c r="U59" s="12"/>
      <c r="Z59" s="4"/>
      <c r="AA59" s="241"/>
      <c r="AB59" s="241"/>
      <c r="AC59" s="241"/>
      <c r="AD59" s="241"/>
      <c r="AE59" s="241"/>
      <c r="AF59" s="240"/>
      <c r="AG59" s="241"/>
      <c r="AH59" s="241"/>
      <c r="AI59" s="241"/>
      <c r="AJ59" s="241"/>
      <c r="AK59" s="241"/>
      <c r="AL59" s="240"/>
      <c r="AM59" s="241"/>
      <c r="AN59" s="241"/>
      <c r="AO59" s="241"/>
      <c r="AP59" s="241"/>
      <c r="AQ59" s="241"/>
      <c r="AR59" s="4"/>
    </row>
    <row r="60" spans="1:44" ht="10.5" customHeight="1" thickBot="1">
      <c r="A60" s="24"/>
      <c r="B60" s="307"/>
      <c r="C60" s="308"/>
      <c r="D60" s="309"/>
      <c r="E60" s="400"/>
      <c r="F60" s="401"/>
      <c r="G60" s="401"/>
      <c r="H60" s="401"/>
      <c r="I60" s="401"/>
      <c r="J60" s="401"/>
      <c r="K60" s="401"/>
      <c r="L60" s="402"/>
      <c r="M60" s="367"/>
      <c r="N60" s="362"/>
      <c r="O60" s="362"/>
      <c r="P60" s="369"/>
      <c r="Q60" s="370"/>
      <c r="R60" s="362"/>
      <c r="S60" s="214"/>
      <c r="T60" s="251"/>
      <c r="U60" s="12"/>
    </row>
    <row r="61" spans="1:44" ht="24.75" customHeight="1" thickBot="1">
      <c r="A61" s="24"/>
      <c r="B61" s="27"/>
      <c r="C61" s="25"/>
      <c r="D61" s="25"/>
      <c r="E61" s="25"/>
      <c r="F61" s="25"/>
      <c r="G61" s="319" t="s">
        <v>98</v>
      </c>
      <c r="H61" s="319"/>
      <c r="I61" s="319"/>
      <c r="J61" s="319"/>
      <c r="K61" s="319"/>
      <c r="L61" s="319"/>
      <c r="M61" s="319"/>
      <c r="N61" s="319"/>
      <c r="O61" s="319"/>
      <c r="P61" s="6"/>
      <c r="Q61" s="6"/>
      <c r="R61" s="6"/>
      <c r="S61" s="6"/>
      <c r="T61" s="26"/>
      <c r="U61" s="13"/>
      <c r="AA61" s="261"/>
      <c r="AB61" s="262"/>
      <c r="AC61" s="262"/>
      <c r="AD61" s="262"/>
      <c r="AE61" s="262"/>
      <c r="AF61" s="262"/>
      <c r="AG61" s="262"/>
      <c r="AH61" s="262"/>
      <c r="AI61" s="262"/>
      <c r="AJ61" s="252"/>
      <c r="AK61" s="252"/>
      <c r="AL61" s="252"/>
      <c r="AM61" s="252"/>
      <c r="AN61" s="252"/>
      <c r="AO61" s="252"/>
      <c r="AP61" s="252"/>
      <c r="AQ61" s="252"/>
      <c r="AR61" s="252"/>
    </row>
    <row r="62" spans="1:44" ht="24.75" customHeight="1">
      <c r="A62" s="24"/>
      <c r="B62" s="293" t="s">
        <v>14</v>
      </c>
      <c r="C62" s="294"/>
      <c r="D62" s="295"/>
      <c r="E62" s="299"/>
      <c r="F62" s="25"/>
      <c r="G62" s="320"/>
      <c r="H62" s="320"/>
      <c r="I62" s="320"/>
      <c r="J62" s="320"/>
      <c r="K62" s="320"/>
      <c r="L62" s="320"/>
      <c r="M62" s="320"/>
      <c r="N62" s="320"/>
      <c r="O62" s="320"/>
      <c r="P62" s="241" t="s">
        <v>8</v>
      </c>
      <c r="Q62" s="343">
        <f>SUM(K37:L58)+SUM(S37:T60)</f>
        <v>75000</v>
      </c>
      <c r="R62" s="344"/>
      <c r="S62" s="344"/>
      <c r="T62" s="345"/>
      <c r="U62" s="13"/>
      <c r="AA62" s="261"/>
      <c r="AB62" s="262"/>
      <c r="AC62" s="262"/>
      <c r="AD62" s="262"/>
      <c r="AE62" s="262"/>
      <c r="AF62" s="262"/>
      <c r="AG62" s="262"/>
      <c r="AH62" s="262"/>
      <c r="AI62" s="262"/>
      <c r="AJ62" s="252"/>
      <c r="AK62" s="252"/>
      <c r="AL62" s="252"/>
      <c r="AM62" s="252"/>
      <c r="AN62" s="252"/>
      <c r="AO62" s="252"/>
      <c r="AP62" s="252"/>
      <c r="AQ62" s="252"/>
      <c r="AR62" s="252"/>
    </row>
    <row r="63" spans="1:44" ht="10.199999999999999" customHeight="1" thickBot="1">
      <c r="A63" s="24"/>
      <c r="B63" s="296"/>
      <c r="C63" s="297"/>
      <c r="D63" s="298"/>
      <c r="E63" s="300"/>
      <c r="G63" s="320"/>
      <c r="H63" s="320"/>
      <c r="I63" s="320"/>
      <c r="J63" s="320"/>
      <c r="K63" s="320"/>
      <c r="L63" s="320"/>
      <c r="M63" s="320"/>
      <c r="N63" s="320"/>
      <c r="O63" s="320"/>
      <c r="P63" s="280"/>
      <c r="Q63" s="346"/>
      <c r="R63" s="346"/>
      <c r="S63" s="346"/>
      <c r="T63" s="347"/>
      <c r="U63" s="12"/>
    </row>
    <row r="64" spans="1:44" ht="26.4" customHeight="1">
      <c r="A64" s="24"/>
      <c r="C64" s="23" t="s">
        <v>13</v>
      </c>
      <c r="D64" s="16" t="s">
        <v>12</v>
      </c>
      <c r="E64" s="16"/>
      <c r="T64" s="12"/>
    </row>
    <row r="65" spans="1:43" ht="4.2" customHeight="1">
      <c r="A65" s="24"/>
      <c r="B65" s="287"/>
      <c r="C65" s="287"/>
      <c r="D65" s="16"/>
      <c r="E65" s="16"/>
      <c r="L65" s="22"/>
      <c r="M65" s="23"/>
      <c r="N65" s="16"/>
      <c r="O65" s="22"/>
      <c r="P65" s="22"/>
      <c r="Q65" s="22"/>
      <c r="R65" s="22"/>
      <c r="S65" s="22"/>
      <c r="T65" s="12"/>
    </row>
    <row r="66" spans="1:43" ht="15" customHeight="1"/>
    <row r="67" spans="1:43" ht="22.2" customHeight="1">
      <c r="B67" s="241" t="s">
        <v>11</v>
      </c>
      <c r="C67" s="263">
        <f>Q20</f>
        <v>0</v>
      </c>
      <c r="D67" s="264"/>
      <c r="E67" s="264"/>
      <c r="F67" s="265"/>
      <c r="G67" s="240" t="s">
        <v>9</v>
      </c>
      <c r="H67" s="241" t="s">
        <v>10</v>
      </c>
      <c r="I67" s="343">
        <f>Q30</f>
        <v>3800</v>
      </c>
      <c r="J67" s="344"/>
      <c r="K67" s="344"/>
      <c r="L67" s="345"/>
      <c r="M67" s="240" t="s">
        <v>9</v>
      </c>
      <c r="N67" s="241" t="s">
        <v>8</v>
      </c>
      <c r="O67" s="343">
        <f>Q62</f>
        <v>75000</v>
      </c>
      <c r="P67" s="344"/>
      <c r="Q67" s="344"/>
      <c r="R67" s="345"/>
      <c r="S67" s="12"/>
      <c r="T67" s="12"/>
    </row>
    <row r="68" spans="1:43" ht="22.2" customHeight="1" thickBot="1">
      <c r="B68" s="280"/>
      <c r="C68" s="266"/>
      <c r="D68" s="266"/>
      <c r="E68" s="266"/>
      <c r="F68" s="267"/>
      <c r="G68" s="240"/>
      <c r="H68" s="280"/>
      <c r="I68" s="346"/>
      <c r="J68" s="346"/>
      <c r="K68" s="346"/>
      <c r="L68" s="347"/>
      <c r="M68" s="240"/>
      <c r="N68" s="280"/>
      <c r="O68" s="346"/>
      <c r="P68" s="346"/>
      <c r="Q68" s="346"/>
      <c r="R68" s="347"/>
    </row>
    <row r="69" spans="1:43" ht="9.6" customHeight="1" thickBot="1">
      <c r="B69" s="21"/>
      <c r="C69" s="21"/>
      <c r="D69" s="21"/>
      <c r="E69" s="21"/>
      <c r="F69" s="21"/>
      <c r="G69" s="21"/>
      <c r="H69" s="21"/>
      <c r="I69" s="21"/>
      <c r="J69" s="21"/>
      <c r="K69" s="21"/>
      <c r="L69" s="21"/>
      <c r="M69" s="21"/>
      <c r="N69" s="21"/>
      <c r="O69" s="21"/>
      <c r="P69" s="21"/>
      <c r="Q69" s="21"/>
      <c r="R69" s="21"/>
    </row>
    <row r="70" spans="1:43" ht="22.2" customHeight="1">
      <c r="B70" s="240" t="s">
        <v>7</v>
      </c>
      <c r="C70" s="262" t="s">
        <v>6</v>
      </c>
      <c r="D70" s="262"/>
      <c r="E70" s="289" t="s">
        <v>5</v>
      </c>
      <c r="F70" s="262" t="s">
        <v>4</v>
      </c>
      <c r="G70" s="291"/>
      <c r="H70" s="268" t="s">
        <v>3</v>
      </c>
      <c r="I70" s="270">
        <f>G70*140</f>
        <v>0</v>
      </c>
      <c r="J70" s="270"/>
      <c r="K70" s="240" t="s">
        <v>2</v>
      </c>
      <c r="L70" s="7"/>
      <c r="M70" s="272" t="s">
        <v>1</v>
      </c>
      <c r="N70" s="273"/>
      <c r="O70" s="403">
        <f>C67+I67+O67+I70</f>
        <v>78800</v>
      </c>
      <c r="P70" s="403"/>
      <c r="Q70" s="403"/>
      <c r="R70" s="403"/>
      <c r="S70" s="404"/>
      <c r="T70" s="13"/>
    </row>
    <row r="71" spans="1:43" ht="22.2" customHeight="1" thickBot="1">
      <c r="B71" s="240"/>
      <c r="C71" s="288"/>
      <c r="D71" s="288"/>
      <c r="E71" s="290"/>
      <c r="F71" s="288"/>
      <c r="G71" s="292"/>
      <c r="H71" s="269"/>
      <c r="I71" s="271"/>
      <c r="J71" s="271"/>
      <c r="K71" s="240"/>
      <c r="L71" s="13"/>
      <c r="M71" s="274"/>
      <c r="N71" s="275"/>
      <c r="O71" s="405"/>
      <c r="P71" s="405"/>
      <c r="Q71" s="405"/>
      <c r="R71" s="405"/>
      <c r="S71" s="406"/>
      <c r="T71" s="12"/>
    </row>
    <row r="72" spans="1:43" ht="8.4" customHeight="1">
      <c r="B72" s="3"/>
      <c r="C72" s="3"/>
      <c r="D72" s="3"/>
      <c r="E72" s="12"/>
      <c r="F72" s="12"/>
      <c r="G72" s="12"/>
      <c r="H72" s="12"/>
      <c r="I72" s="12"/>
      <c r="J72" s="12"/>
      <c r="K72" s="12"/>
      <c r="L72" s="12"/>
      <c r="M72" s="12"/>
      <c r="N72" s="12"/>
      <c r="O72" s="12"/>
      <c r="Q72" s="12"/>
      <c r="R72" s="12"/>
      <c r="S72" s="12"/>
      <c r="T72" s="4"/>
    </row>
    <row r="73" spans="1:43" ht="21" customHeight="1">
      <c r="B73" s="16" t="s">
        <v>0</v>
      </c>
      <c r="C73" s="16"/>
      <c r="D73" s="16"/>
      <c r="E73" s="16"/>
      <c r="F73" s="16"/>
      <c r="G73" s="16"/>
      <c r="H73" s="16"/>
      <c r="I73" s="16"/>
      <c r="J73" s="16"/>
      <c r="K73" s="16"/>
      <c r="L73" s="16"/>
      <c r="M73" s="2"/>
      <c r="N73" s="2"/>
      <c r="P73" s="4"/>
      <c r="Q73" s="4"/>
      <c r="R73" s="4"/>
      <c r="S73" s="4"/>
      <c r="T73" s="4"/>
    </row>
    <row r="74" spans="1:43" ht="9" customHeight="1">
      <c r="N74" s="38"/>
      <c r="O74" s="253" t="s">
        <v>96</v>
      </c>
      <c r="P74" s="254"/>
      <c r="Q74" s="254"/>
      <c r="R74" s="254"/>
      <c r="S74" s="254"/>
      <c r="T74" s="255"/>
    </row>
    <row r="75" spans="1:43" ht="43.5" customHeight="1">
      <c r="A75" s="20"/>
      <c r="B75" s="20"/>
      <c r="C75" s="20"/>
      <c r="D75" s="20"/>
      <c r="E75" s="20"/>
      <c r="F75" s="20"/>
      <c r="G75" s="259" t="s">
        <v>91</v>
      </c>
      <c r="H75" s="259"/>
      <c r="I75" s="259"/>
      <c r="J75" s="259"/>
      <c r="K75" s="259"/>
      <c r="L75" s="259"/>
      <c r="M75" s="259"/>
      <c r="N75" s="260"/>
      <c r="O75" s="256"/>
      <c r="P75" s="257"/>
      <c r="Q75" s="257"/>
      <c r="R75" s="257"/>
      <c r="S75" s="257"/>
      <c r="T75" s="258"/>
    </row>
    <row r="76" spans="1:43" ht="72" customHeight="1" thickBot="1">
      <c r="A76" s="183" t="s">
        <v>90</v>
      </c>
      <c r="B76" s="184"/>
      <c r="C76" s="184"/>
      <c r="D76" s="184"/>
      <c r="E76" s="184"/>
      <c r="F76" s="184"/>
      <c r="G76" s="184"/>
      <c r="H76" s="184"/>
      <c r="I76" s="184"/>
      <c r="J76" s="184"/>
      <c r="K76" s="184"/>
      <c r="L76" s="184"/>
      <c r="M76" s="184"/>
      <c r="N76" s="184"/>
      <c r="O76" s="184"/>
      <c r="P76" s="184"/>
      <c r="Q76" s="184"/>
      <c r="R76" s="184"/>
      <c r="S76" s="184"/>
      <c r="T76" s="184"/>
    </row>
    <row r="77" spans="1:43" ht="24.6" customHeight="1" thickBot="1">
      <c r="A77" s="112" t="s">
        <v>89</v>
      </c>
      <c r="B77" s="113"/>
      <c r="C77" s="113"/>
      <c r="D77" s="113"/>
      <c r="E77" s="114"/>
      <c r="F77" s="81"/>
      <c r="G77" s="19"/>
      <c r="H77" s="19"/>
      <c r="I77" s="19"/>
      <c r="J77" s="19"/>
      <c r="K77" s="19"/>
      <c r="L77" s="19"/>
      <c r="M77" s="19"/>
      <c r="N77" s="115"/>
      <c r="O77" s="115"/>
      <c r="P77" s="115"/>
      <c r="Q77" s="115"/>
      <c r="R77" s="115"/>
      <c r="S77" s="115"/>
      <c r="T77" s="115"/>
      <c r="Z77" s="60"/>
      <c r="AA77" s="60"/>
      <c r="AB77" s="60"/>
      <c r="AC77" s="60"/>
    </row>
    <row r="78" spans="1:43" ht="8.1" customHeight="1">
      <c r="A78" s="9"/>
      <c r="B78" s="9"/>
      <c r="C78" s="9"/>
      <c r="D78" s="9"/>
      <c r="E78" s="9"/>
      <c r="F78" s="9"/>
      <c r="G78" s="9"/>
      <c r="H78" s="9"/>
      <c r="I78" s="9"/>
      <c r="J78" s="9"/>
      <c r="K78" s="116"/>
      <c r="L78" s="116"/>
      <c r="M78" s="14"/>
      <c r="N78" s="9"/>
      <c r="O78" s="80"/>
      <c r="P78" s="80"/>
      <c r="Q78" s="70"/>
      <c r="R78" s="80"/>
      <c r="S78" s="80"/>
      <c r="T78" s="44"/>
      <c r="Z78" s="60"/>
      <c r="AA78" s="60"/>
      <c r="AB78" s="60"/>
    </row>
    <row r="79" spans="1:43" ht="50.4" customHeight="1">
      <c r="A79" s="108" t="s">
        <v>88</v>
      </c>
      <c r="B79" s="108"/>
      <c r="C79" s="109"/>
      <c r="D79" s="321" t="s">
        <v>95</v>
      </c>
      <c r="E79" s="322"/>
      <c r="F79" s="322"/>
      <c r="G79" s="322"/>
      <c r="H79" s="322"/>
      <c r="I79" s="322"/>
      <c r="J79" s="322"/>
      <c r="K79" s="322"/>
      <c r="L79" s="322"/>
      <c r="M79" s="322"/>
      <c r="N79" s="322"/>
      <c r="O79" s="322"/>
      <c r="P79" s="322"/>
      <c r="Q79" s="322"/>
      <c r="R79" s="322"/>
      <c r="S79" s="322"/>
      <c r="T79" s="322"/>
      <c r="U79" s="44"/>
      <c r="AA79" s="10"/>
      <c r="AB79" s="10"/>
      <c r="AC79" s="10"/>
      <c r="AK79" s="37"/>
      <c r="AL79" s="37"/>
      <c r="AM79" s="37"/>
      <c r="AN79" s="10"/>
      <c r="AO79" s="10"/>
      <c r="AP79" s="10"/>
      <c r="AQ79" s="10"/>
    </row>
    <row r="80" spans="1:43" ht="12.6" customHeight="1">
      <c r="A80" s="79"/>
      <c r="B80" s="79"/>
      <c r="C80" s="79"/>
      <c r="D80" s="78"/>
      <c r="E80" s="77"/>
      <c r="F80" s="77"/>
      <c r="G80" s="77"/>
      <c r="H80" s="77"/>
      <c r="I80" s="77"/>
      <c r="J80" s="77"/>
      <c r="K80" s="77"/>
      <c r="L80" s="78"/>
      <c r="M80" s="78"/>
      <c r="N80" s="78"/>
      <c r="O80" s="77"/>
      <c r="P80" s="77"/>
      <c r="Q80" s="77"/>
      <c r="R80" s="77"/>
      <c r="S80" s="77"/>
      <c r="T80" s="77"/>
      <c r="AA80" s="10"/>
      <c r="AB80" s="10"/>
      <c r="AC80" s="10"/>
      <c r="AK80" s="37"/>
      <c r="AL80" s="37"/>
      <c r="AM80" s="37"/>
      <c r="AN80" s="10"/>
      <c r="AO80" s="10"/>
      <c r="AP80" s="10"/>
      <c r="AQ80" s="10"/>
    </row>
    <row r="81" spans="1:44" ht="24.75" customHeight="1">
      <c r="A81" s="174" t="s">
        <v>87</v>
      </c>
      <c r="B81" s="175"/>
      <c r="C81" s="175"/>
      <c r="D81" s="176"/>
      <c r="E81" s="48"/>
      <c r="F81" s="65"/>
      <c r="G81" s="65"/>
      <c r="H81" s="65"/>
      <c r="I81" s="65"/>
      <c r="J81" s="65"/>
      <c r="K81" s="65"/>
      <c r="L81" s="177" t="s">
        <v>86</v>
      </c>
      <c r="M81" s="178"/>
      <c r="N81" s="179"/>
      <c r="O81" s="9"/>
      <c r="P81" s="10"/>
      <c r="Q81" s="10"/>
      <c r="R81" s="10"/>
      <c r="S81" s="10"/>
      <c r="T81" s="10"/>
    </row>
    <row r="82" spans="1:44" ht="10.5" customHeight="1">
      <c r="A82" s="24"/>
    </row>
    <row r="83" spans="1:44" ht="24.75" customHeight="1">
      <c r="A83" s="24"/>
      <c r="B83" s="144" t="s">
        <v>83</v>
      </c>
      <c r="C83" s="145"/>
      <c r="D83" s="146"/>
      <c r="E83" s="138" t="s">
        <v>85</v>
      </c>
      <c r="F83" s="138"/>
      <c r="G83" s="138"/>
      <c r="H83" s="146" t="s">
        <v>84</v>
      </c>
      <c r="I83" s="144" t="s">
        <v>80</v>
      </c>
      <c r="J83" s="146"/>
      <c r="L83" s="132" t="s">
        <v>83</v>
      </c>
      <c r="M83" s="132"/>
      <c r="N83" s="132"/>
      <c r="O83" s="138" t="s">
        <v>82</v>
      </c>
      <c r="P83" s="138"/>
      <c r="Q83" s="138"/>
      <c r="R83" s="160" t="s">
        <v>81</v>
      </c>
      <c r="S83" s="132" t="s">
        <v>80</v>
      </c>
      <c r="T83" s="132"/>
    </row>
    <row r="84" spans="1:44" ht="24.75" customHeight="1" thickBot="1">
      <c r="A84" s="24"/>
      <c r="B84" s="180"/>
      <c r="C84" s="181"/>
      <c r="D84" s="182"/>
      <c r="E84" s="159"/>
      <c r="F84" s="159"/>
      <c r="G84" s="159"/>
      <c r="H84" s="182"/>
      <c r="I84" s="180"/>
      <c r="J84" s="182"/>
      <c r="L84" s="161"/>
      <c r="M84" s="161"/>
      <c r="N84" s="161"/>
      <c r="O84" s="159"/>
      <c r="P84" s="159"/>
      <c r="Q84" s="159"/>
      <c r="R84" s="159"/>
      <c r="S84" s="161"/>
      <c r="T84" s="161"/>
    </row>
    <row r="85" spans="1:44" ht="24.75" customHeight="1" thickTop="1">
      <c r="A85" s="24"/>
      <c r="B85" s="162" t="s">
        <v>79</v>
      </c>
      <c r="C85" s="163"/>
      <c r="D85" s="164"/>
      <c r="E85" s="323" t="s">
        <v>78</v>
      </c>
      <c r="F85" s="324"/>
      <c r="G85" s="325"/>
      <c r="H85" s="82"/>
      <c r="I85" s="326">
        <f>H85*9000</f>
        <v>0</v>
      </c>
      <c r="J85" s="327"/>
      <c r="K85" s="83"/>
      <c r="L85" s="328" t="s">
        <v>77</v>
      </c>
      <c r="M85" s="328"/>
      <c r="N85" s="328"/>
      <c r="O85" s="171" t="s">
        <v>99</v>
      </c>
      <c r="P85" s="171"/>
      <c r="Q85" s="171"/>
      <c r="R85" s="84"/>
      <c r="S85" s="172">
        <f>R85*500</f>
        <v>0</v>
      </c>
      <c r="T85" s="173"/>
    </row>
    <row r="86" spans="1:44" ht="24.75" customHeight="1">
      <c r="A86" s="24"/>
      <c r="B86" s="150" t="s">
        <v>76</v>
      </c>
      <c r="C86" s="151"/>
      <c r="D86" s="152"/>
      <c r="E86" s="329" t="s">
        <v>75</v>
      </c>
      <c r="F86" s="329"/>
      <c r="G86" s="329"/>
      <c r="H86" s="85"/>
      <c r="I86" s="330">
        <f>H86*36000</f>
        <v>0</v>
      </c>
      <c r="J86" s="331"/>
      <c r="K86" s="83"/>
      <c r="L86" s="332" t="s">
        <v>74</v>
      </c>
      <c r="M86" s="333"/>
      <c r="N86" s="334"/>
      <c r="O86" s="156" t="s">
        <v>100</v>
      </c>
      <c r="P86" s="157"/>
      <c r="Q86" s="158"/>
      <c r="R86" s="86">
        <v>3</v>
      </c>
      <c r="S86" s="407">
        <f>R86*300</f>
        <v>900</v>
      </c>
      <c r="T86" s="408"/>
    </row>
    <row r="87" spans="1:44" ht="24.75" customHeight="1">
      <c r="A87" s="24"/>
      <c r="B87" s="132" t="s">
        <v>73</v>
      </c>
      <c r="C87" s="132"/>
      <c r="D87" s="132"/>
      <c r="E87" s="329" t="s">
        <v>72</v>
      </c>
      <c r="F87" s="329"/>
      <c r="G87" s="329"/>
      <c r="H87" s="85"/>
      <c r="I87" s="335">
        <f>H87*71000</f>
        <v>0</v>
      </c>
      <c r="J87" s="336"/>
      <c r="K87" s="83"/>
      <c r="L87" s="337" t="s">
        <v>71</v>
      </c>
      <c r="M87" s="338"/>
      <c r="N87" s="339"/>
      <c r="O87" s="147" t="s">
        <v>101</v>
      </c>
      <c r="P87" s="148"/>
      <c r="Q87" s="149"/>
      <c r="R87" s="87"/>
      <c r="S87" s="134">
        <f>R87*200</f>
        <v>0</v>
      </c>
      <c r="T87" s="135"/>
    </row>
    <row r="88" spans="1:44" ht="24.75" customHeight="1">
      <c r="A88" s="24"/>
      <c r="B88" s="143" t="s">
        <v>70</v>
      </c>
      <c r="C88" s="143"/>
      <c r="D88" s="143"/>
      <c r="E88" s="329" t="s">
        <v>69</v>
      </c>
      <c r="F88" s="329"/>
      <c r="G88" s="329"/>
      <c r="H88" s="88"/>
      <c r="I88" s="330">
        <f>H88*9000</f>
        <v>0</v>
      </c>
      <c r="J88" s="331"/>
      <c r="K88" s="83"/>
      <c r="L88" s="340" t="s">
        <v>68</v>
      </c>
      <c r="M88" s="340"/>
      <c r="N88" s="340"/>
      <c r="O88" s="133" t="s">
        <v>102</v>
      </c>
      <c r="P88" s="133"/>
      <c r="Q88" s="133"/>
      <c r="R88" s="88"/>
      <c r="S88" s="134">
        <f>R88*4000</f>
        <v>0</v>
      </c>
      <c r="T88" s="135"/>
    </row>
    <row r="89" spans="1:44" ht="24.75" customHeight="1">
      <c r="A89" s="24"/>
      <c r="B89" s="136" t="s">
        <v>67</v>
      </c>
      <c r="C89" s="136"/>
      <c r="D89" s="136"/>
      <c r="E89" s="341" t="s">
        <v>66</v>
      </c>
      <c r="F89" s="329"/>
      <c r="G89" s="329"/>
      <c r="H89" s="88"/>
      <c r="I89" s="335">
        <f>H89*5000</f>
        <v>0</v>
      </c>
      <c r="J89" s="336"/>
      <c r="K89" s="83"/>
      <c r="L89" s="340" t="s">
        <v>65</v>
      </c>
      <c r="M89" s="340"/>
      <c r="N89" s="340"/>
      <c r="O89" s="133" t="s">
        <v>103</v>
      </c>
      <c r="P89" s="133"/>
      <c r="Q89" s="133"/>
      <c r="R89" s="88"/>
      <c r="S89" s="134">
        <f>R89*2000</f>
        <v>0</v>
      </c>
      <c r="T89" s="135"/>
    </row>
    <row r="90" spans="1:44" ht="24.75" customHeight="1">
      <c r="A90" s="24"/>
      <c r="B90" s="136"/>
      <c r="C90" s="136"/>
      <c r="D90" s="136"/>
      <c r="E90" s="341" t="s">
        <v>64</v>
      </c>
      <c r="F90" s="329"/>
      <c r="G90" s="329"/>
      <c r="H90" s="88"/>
      <c r="I90" s="330">
        <f>H90*10000</f>
        <v>0</v>
      </c>
      <c r="J90" s="331"/>
      <c r="K90" s="83"/>
      <c r="L90" s="340" t="s">
        <v>63</v>
      </c>
      <c r="M90" s="340"/>
      <c r="N90" s="340"/>
      <c r="O90" s="133" t="s">
        <v>62</v>
      </c>
      <c r="P90" s="133"/>
      <c r="Q90" s="133"/>
      <c r="R90" s="86">
        <v>60</v>
      </c>
      <c r="S90" s="407">
        <f>R90*100</f>
        <v>6000</v>
      </c>
      <c r="T90" s="408"/>
    </row>
    <row r="91" spans="1:44" ht="24.75" customHeight="1">
      <c r="A91" s="24"/>
      <c r="B91" s="10"/>
      <c r="C91" s="10"/>
      <c r="D91" s="10"/>
      <c r="E91" s="89"/>
      <c r="F91" s="90"/>
      <c r="G91" s="90"/>
      <c r="H91" s="89"/>
      <c r="I91" s="89"/>
      <c r="J91" s="83"/>
      <c r="K91" s="91"/>
      <c r="L91" s="340" t="s">
        <v>61</v>
      </c>
      <c r="M91" s="340"/>
      <c r="N91" s="340"/>
      <c r="O91" s="133" t="s">
        <v>60</v>
      </c>
      <c r="P91" s="133"/>
      <c r="Q91" s="133"/>
      <c r="R91" s="88"/>
      <c r="S91" s="134">
        <f>R91*300</f>
        <v>0</v>
      </c>
      <c r="T91" s="135"/>
    </row>
    <row r="92" spans="1:44" ht="18.600000000000001" customHeight="1">
      <c r="A92" s="24"/>
      <c r="B92" s="10"/>
      <c r="C92" s="10"/>
      <c r="D92" s="10"/>
      <c r="E92" s="10"/>
      <c r="F92" s="10"/>
      <c r="G92" s="10"/>
      <c r="H92" s="10"/>
      <c r="I92" s="10"/>
      <c r="J92" s="10"/>
      <c r="K92" s="9"/>
      <c r="L92" s="71" t="s">
        <v>59</v>
      </c>
      <c r="M92" s="14"/>
      <c r="N92" s="14"/>
      <c r="O92" s="15"/>
      <c r="P92" s="15"/>
      <c r="Q92" s="15"/>
      <c r="R92" s="15"/>
      <c r="S92" s="70"/>
      <c r="T92" s="69"/>
    </row>
    <row r="93" spans="1:44" ht="22.2" customHeight="1">
      <c r="A93" s="24"/>
      <c r="B93" s="10"/>
      <c r="C93" s="10"/>
      <c r="D93" s="10"/>
      <c r="E93" s="10"/>
      <c r="F93" s="11"/>
      <c r="G93" s="11"/>
      <c r="H93" s="10"/>
      <c r="I93" s="10"/>
      <c r="K93" s="10"/>
      <c r="L93" s="10"/>
      <c r="M93" s="10"/>
      <c r="N93" s="9"/>
      <c r="O93" s="4"/>
      <c r="P93" s="241" t="s">
        <v>11</v>
      </c>
      <c r="Q93" s="343">
        <f>SUM(I85:J90)+SUM(S85:T91)</f>
        <v>6900</v>
      </c>
      <c r="R93" s="344"/>
      <c r="S93" s="344"/>
      <c r="T93" s="345"/>
    </row>
    <row r="94" spans="1:44" ht="22.2" customHeight="1" thickBot="1">
      <c r="A94" s="24"/>
      <c r="B94" s="8"/>
      <c r="C94" s="8"/>
      <c r="D94" s="8"/>
      <c r="E94" s="8"/>
      <c r="F94" s="8"/>
      <c r="G94" s="7"/>
      <c r="H94" s="5"/>
      <c r="I94" s="6"/>
      <c r="J94" s="6"/>
      <c r="K94" s="5"/>
      <c r="L94" s="5"/>
      <c r="O94" s="4"/>
      <c r="P94" s="280"/>
      <c r="Q94" s="346"/>
      <c r="R94" s="346"/>
      <c r="S94" s="346"/>
      <c r="T94" s="347"/>
    </row>
    <row r="95" spans="1:44" ht="10.5" customHeight="1">
      <c r="A95" s="46"/>
      <c r="B95" s="45"/>
      <c r="C95" s="45"/>
      <c r="D95" s="44"/>
      <c r="E95" s="44"/>
      <c r="F95" s="68"/>
      <c r="G95" s="68"/>
      <c r="H95" s="68"/>
      <c r="I95" s="68"/>
      <c r="J95" s="68"/>
      <c r="K95" s="68"/>
      <c r="L95" s="68"/>
      <c r="M95" s="68"/>
      <c r="N95" s="44"/>
      <c r="O95" s="44"/>
      <c r="P95" s="44"/>
      <c r="Q95" s="44"/>
      <c r="R95" s="44"/>
      <c r="S95" s="44"/>
      <c r="T95" s="67"/>
      <c r="U95" s="44"/>
      <c r="Z95" s="47"/>
      <c r="AA95" s="25"/>
      <c r="AB95" s="25"/>
      <c r="AC95" s="25"/>
      <c r="AD95" s="25"/>
      <c r="AE95" s="25"/>
      <c r="AF95" s="25"/>
      <c r="AG95" s="25"/>
      <c r="AH95" s="25"/>
      <c r="AI95" s="7"/>
      <c r="AJ95" s="7"/>
      <c r="AK95" s="6"/>
      <c r="AL95" s="6"/>
      <c r="AM95" s="6"/>
      <c r="AN95" s="6"/>
      <c r="AO95" s="6"/>
      <c r="AP95" s="6"/>
      <c r="AQ95" s="6"/>
      <c r="AR95" s="13"/>
    </row>
    <row r="96" spans="1:44" ht="24.75" customHeight="1">
      <c r="A96" s="46"/>
      <c r="B96" s="44"/>
      <c r="C96" s="43"/>
      <c r="D96" s="45"/>
      <c r="E96" s="45"/>
      <c r="F96" s="45"/>
      <c r="G96" s="42"/>
      <c r="H96" s="42"/>
      <c r="I96" s="43"/>
      <c r="J96" s="43"/>
      <c r="K96" s="44"/>
      <c r="L96" s="43"/>
      <c r="M96" s="43"/>
      <c r="N96" s="43"/>
      <c r="O96" s="42"/>
      <c r="P96" s="41"/>
      <c r="Q96" s="41"/>
      <c r="R96" s="41"/>
      <c r="S96" s="41"/>
      <c r="T96" s="40"/>
      <c r="U96" s="12"/>
    </row>
    <row r="97" spans="1:44" ht="10.5" customHeight="1">
      <c r="A97" s="174" t="s">
        <v>58</v>
      </c>
      <c r="B97" s="175"/>
      <c r="C97" s="176"/>
      <c r="D97" s="66"/>
      <c r="E97" s="63"/>
      <c r="F97" s="63"/>
      <c r="G97" s="64"/>
      <c r="H97" s="64"/>
      <c r="I97" s="63"/>
      <c r="J97" s="63"/>
      <c r="K97" s="65"/>
      <c r="L97" s="63"/>
      <c r="M97" s="63"/>
      <c r="N97" s="63"/>
      <c r="O97" s="48"/>
      <c r="P97" s="64"/>
      <c r="Q97" s="64"/>
      <c r="R97" s="63"/>
      <c r="S97" s="63"/>
      <c r="T97" s="62"/>
    </row>
    <row r="98" spans="1:44" ht="24.75" customHeight="1">
      <c r="A98" s="24"/>
      <c r="B98" s="61"/>
      <c r="C98" s="60"/>
      <c r="D98" s="60"/>
      <c r="T98" s="38"/>
      <c r="U98" s="4"/>
    </row>
    <row r="99" spans="1:44" ht="24.75" customHeight="1" thickBot="1">
      <c r="A99" s="24"/>
      <c r="B99" s="132" t="s">
        <v>57</v>
      </c>
      <c r="C99" s="132"/>
      <c r="D99" s="132"/>
      <c r="E99" s="311" t="s">
        <v>56</v>
      </c>
      <c r="F99" s="311"/>
      <c r="G99" s="132" t="s">
        <v>39</v>
      </c>
      <c r="H99" s="132"/>
      <c r="J99" s="249" t="s">
        <v>55</v>
      </c>
      <c r="K99" s="249"/>
      <c r="L99" s="59" t="s">
        <v>4</v>
      </c>
      <c r="M99" s="92"/>
      <c r="N99" s="93" t="s">
        <v>50</v>
      </c>
      <c r="O99" s="94" t="s">
        <v>4</v>
      </c>
      <c r="P99" s="92"/>
      <c r="Q99" s="51" t="s">
        <v>49</v>
      </c>
      <c r="R99" s="106">
        <f>M99*P99*950</f>
        <v>0</v>
      </c>
      <c r="S99" s="106"/>
      <c r="T99" s="38"/>
      <c r="U99" s="4"/>
    </row>
    <row r="100" spans="1:44" ht="24.75" customHeight="1" thickBot="1">
      <c r="A100" s="24"/>
      <c r="B100" s="161"/>
      <c r="C100" s="161"/>
      <c r="D100" s="161"/>
      <c r="E100" s="312"/>
      <c r="F100" s="312"/>
      <c r="G100" s="161"/>
      <c r="H100" s="161"/>
      <c r="J100" s="117" t="s">
        <v>54</v>
      </c>
      <c r="K100" s="117"/>
      <c r="L100" s="55" t="s">
        <v>4</v>
      </c>
      <c r="M100" s="92"/>
      <c r="N100" s="95" t="s">
        <v>50</v>
      </c>
      <c r="O100" s="96" t="s">
        <v>4</v>
      </c>
      <c r="P100" s="92"/>
      <c r="Q100" s="51" t="s">
        <v>49</v>
      </c>
      <c r="R100" s="310">
        <f>M100*P100*1220</f>
        <v>0</v>
      </c>
      <c r="S100" s="310"/>
      <c r="T100" s="38"/>
      <c r="U100" s="4"/>
    </row>
    <row r="101" spans="1:44" ht="24.75" customHeight="1" thickTop="1" thickBot="1">
      <c r="A101" s="24"/>
      <c r="B101" s="138" t="s">
        <v>53</v>
      </c>
      <c r="C101" s="138"/>
      <c r="D101" s="138"/>
      <c r="E101" s="187" t="s">
        <v>52</v>
      </c>
      <c r="F101" s="187"/>
      <c r="G101" s="97"/>
      <c r="H101" s="56" t="s">
        <v>16</v>
      </c>
      <c r="J101" s="117" t="s">
        <v>51</v>
      </c>
      <c r="K101" s="117"/>
      <c r="L101" s="55" t="s">
        <v>4</v>
      </c>
      <c r="M101" s="92"/>
      <c r="N101" s="95" t="s">
        <v>50</v>
      </c>
      <c r="O101" s="96" t="s">
        <v>4</v>
      </c>
      <c r="P101" s="92"/>
      <c r="Q101" s="51" t="s">
        <v>49</v>
      </c>
      <c r="R101" s="310">
        <f>M101*P101*1630</f>
        <v>0</v>
      </c>
      <c r="S101" s="310"/>
      <c r="T101" s="38"/>
    </row>
    <row r="102" spans="1:44" ht="24.75" customHeight="1">
      <c r="A102" s="24"/>
      <c r="B102" s="138" t="s">
        <v>48</v>
      </c>
      <c r="C102" s="138"/>
      <c r="D102" s="138"/>
      <c r="E102" s="188" t="s">
        <v>47</v>
      </c>
      <c r="F102" s="187"/>
      <c r="G102" s="98"/>
      <c r="H102" s="49" t="s">
        <v>16</v>
      </c>
      <c r="K102" s="9"/>
      <c r="L102" s="9"/>
      <c r="M102" s="9"/>
      <c r="N102" s="9"/>
      <c r="O102" s="9"/>
      <c r="T102" s="38"/>
    </row>
    <row r="103" spans="1:44" ht="24.6" customHeight="1">
      <c r="A103" s="24"/>
      <c r="B103" s="138" t="s">
        <v>46</v>
      </c>
      <c r="C103" s="138"/>
      <c r="D103" s="138"/>
      <c r="E103" s="188" t="s">
        <v>45</v>
      </c>
      <c r="F103" s="187"/>
      <c r="G103" s="98"/>
      <c r="H103" s="49" t="s">
        <v>16</v>
      </c>
      <c r="K103" s="9"/>
      <c r="L103" s="9"/>
      <c r="M103" s="9"/>
      <c r="N103" s="9"/>
      <c r="O103" s="9"/>
      <c r="P103" s="241" t="s">
        <v>10</v>
      </c>
      <c r="Q103" s="263">
        <f>SUM(R99:R101)</f>
        <v>0</v>
      </c>
      <c r="R103" s="264"/>
      <c r="S103" s="264"/>
      <c r="T103" s="265"/>
    </row>
    <row r="104" spans="1:44" ht="10.5" customHeight="1" thickBot="1">
      <c r="A104" s="24"/>
      <c r="B104" s="48"/>
      <c r="C104" s="48"/>
      <c r="D104" s="48"/>
      <c r="E104" s="48"/>
      <c r="F104" s="48"/>
      <c r="G104" s="99"/>
      <c r="H104" s="48"/>
      <c r="K104" s="9"/>
      <c r="L104" s="9"/>
      <c r="M104" s="9"/>
      <c r="N104" s="9"/>
      <c r="O104" s="9"/>
      <c r="P104" s="280"/>
      <c r="Q104" s="266"/>
      <c r="R104" s="266"/>
      <c r="S104" s="266"/>
      <c r="T104" s="267"/>
      <c r="U104" s="44"/>
      <c r="Z104" s="47"/>
      <c r="AA104" s="25"/>
      <c r="AB104" s="25"/>
      <c r="AC104" s="25"/>
      <c r="AD104" s="25"/>
      <c r="AE104" s="25"/>
      <c r="AF104" s="25"/>
      <c r="AG104" s="25"/>
      <c r="AH104" s="25"/>
      <c r="AI104" s="7"/>
      <c r="AJ104" s="7"/>
      <c r="AK104" s="6"/>
      <c r="AL104" s="6"/>
      <c r="AM104" s="6"/>
      <c r="AN104" s="6"/>
      <c r="AO104" s="6"/>
      <c r="AP104" s="6"/>
      <c r="AQ104" s="6"/>
      <c r="AR104" s="13"/>
    </row>
    <row r="105" spans="1:44" ht="33" customHeight="1">
      <c r="A105" s="46"/>
      <c r="B105" s="44"/>
      <c r="C105" s="43"/>
      <c r="D105" s="45"/>
      <c r="E105" s="45"/>
      <c r="F105" s="45"/>
      <c r="G105" s="42"/>
      <c r="H105" s="42"/>
      <c r="I105" s="43"/>
      <c r="J105" s="43"/>
      <c r="K105" s="44"/>
      <c r="L105" s="43"/>
      <c r="M105" s="43"/>
      <c r="N105" s="43"/>
      <c r="O105" s="42"/>
      <c r="P105" s="41"/>
      <c r="Q105" s="41"/>
      <c r="R105" s="41"/>
      <c r="S105" s="41"/>
      <c r="T105" s="40"/>
      <c r="Z105" s="3"/>
      <c r="AA105" s="3"/>
      <c r="AB105" s="3"/>
      <c r="AC105" s="12"/>
      <c r="AD105" s="12"/>
      <c r="AE105" s="12"/>
      <c r="AG105" s="13"/>
      <c r="AH105" s="12"/>
      <c r="AI105" s="13"/>
      <c r="AJ105" s="13"/>
      <c r="AK105" s="12"/>
      <c r="AL105" s="12"/>
      <c r="AM105" s="12"/>
      <c r="AO105" s="12"/>
      <c r="AP105" s="12"/>
      <c r="AQ105" s="12"/>
      <c r="AR105" s="12"/>
    </row>
    <row r="106" spans="1:44" ht="10.5" customHeight="1">
      <c r="A106" s="174" t="s">
        <v>44</v>
      </c>
      <c r="B106" s="175"/>
      <c r="C106" s="175"/>
      <c r="D106" s="176"/>
      <c r="E106" s="39"/>
      <c r="F106" s="37"/>
      <c r="G106" s="37"/>
      <c r="H106" s="37"/>
      <c r="J106" s="9"/>
      <c r="K106" s="9"/>
      <c r="L106" s="9"/>
      <c r="M106" s="9"/>
      <c r="N106" s="9"/>
      <c r="O106" s="9"/>
      <c r="T106" s="38"/>
      <c r="Z106" s="9"/>
      <c r="AB106" s="37"/>
      <c r="AC106" s="37"/>
      <c r="AD106" s="37"/>
      <c r="AG106" s="3"/>
      <c r="AH106" s="3"/>
      <c r="AI106" s="3"/>
      <c r="AJ106" s="3"/>
      <c r="AK106" s="3"/>
    </row>
    <row r="107" spans="1:44" ht="23.25" customHeight="1" thickBot="1">
      <c r="A107" s="36"/>
      <c r="B107" s="35"/>
      <c r="C107" s="34"/>
      <c r="D107" s="34"/>
      <c r="E107" s="34"/>
      <c r="F107" s="34"/>
      <c r="G107" s="34"/>
      <c r="H107" s="34"/>
      <c r="I107" s="34"/>
      <c r="J107" s="34"/>
      <c r="K107" s="34"/>
      <c r="L107" s="34"/>
      <c r="M107" s="34"/>
      <c r="N107" s="34"/>
      <c r="O107" s="34"/>
      <c r="P107" s="34"/>
      <c r="Q107" s="34"/>
      <c r="R107" s="34"/>
      <c r="S107" s="34"/>
      <c r="T107" s="33"/>
      <c r="Z107" s="16"/>
      <c r="AA107" s="16"/>
      <c r="AB107" s="16"/>
      <c r="AC107" s="16"/>
      <c r="AD107" s="16"/>
      <c r="AE107" s="16"/>
      <c r="AF107" s="16"/>
      <c r="AG107" s="16"/>
      <c r="AH107" s="16"/>
      <c r="AI107" s="16"/>
      <c r="AJ107" s="16"/>
      <c r="AK107" s="2"/>
      <c r="AL107" s="2"/>
      <c r="AN107" s="4"/>
      <c r="AO107" s="4"/>
      <c r="AP107" s="4"/>
      <c r="AQ107" s="4"/>
      <c r="AR107" s="4"/>
    </row>
    <row r="108" spans="1:44" ht="23.25" customHeight="1">
      <c r="A108" s="32"/>
      <c r="B108" s="118" t="s">
        <v>43</v>
      </c>
      <c r="C108" s="119"/>
      <c r="D108" s="120"/>
      <c r="E108" s="124" t="s">
        <v>42</v>
      </c>
      <c r="F108" s="125"/>
      <c r="G108" s="125"/>
      <c r="H108" s="125"/>
      <c r="I108" s="125"/>
      <c r="J108" s="125"/>
      <c r="K108" s="125"/>
      <c r="L108" s="126"/>
      <c r="M108" s="129" t="s">
        <v>41</v>
      </c>
      <c r="N108" s="130"/>
      <c r="O108" s="130"/>
      <c r="P108" s="130"/>
      <c r="Q108" s="130"/>
      <c r="R108" s="130"/>
      <c r="S108" s="130"/>
      <c r="T108" s="131"/>
      <c r="Z108" s="3"/>
      <c r="AA108" s="3"/>
      <c r="AB108" s="3"/>
      <c r="AE108" s="2"/>
      <c r="AF108" s="2"/>
      <c r="AG108" s="2"/>
      <c r="AH108" s="2"/>
      <c r="AI108" s="2"/>
      <c r="AJ108" s="2"/>
      <c r="AK108" s="2"/>
      <c r="AL108" s="2"/>
      <c r="AM108" s="2"/>
      <c r="AN108" s="4"/>
      <c r="AO108" s="4"/>
      <c r="AP108" s="4"/>
      <c r="AQ108" s="4"/>
      <c r="AR108" s="4"/>
    </row>
    <row r="109" spans="1:44" ht="18.600000000000001" customHeight="1" thickBot="1">
      <c r="A109" s="32"/>
      <c r="B109" s="121"/>
      <c r="C109" s="122"/>
      <c r="D109" s="123"/>
      <c r="E109" s="127" t="s">
        <v>40</v>
      </c>
      <c r="F109" s="128"/>
      <c r="G109" s="31" t="s">
        <v>4</v>
      </c>
      <c r="H109" s="128" t="s">
        <v>39</v>
      </c>
      <c r="I109" s="128"/>
      <c r="J109" s="31" t="s">
        <v>15</v>
      </c>
      <c r="K109" s="128" t="s">
        <v>38</v>
      </c>
      <c r="L109" s="281"/>
      <c r="M109" s="127" t="s">
        <v>40</v>
      </c>
      <c r="N109" s="128"/>
      <c r="O109" s="31" t="s">
        <v>4</v>
      </c>
      <c r="P109" s="128" t="s">
        <v>39</v>
      </c>
      <c r="Q109" s="128"/>
      <c r="R109" s="31" t="s">
        <v>15</v>
      </c>
      <c r="S109" s="128" t="s">
        <v>38</v>
      </c>
      <c r="T109" s="282"/>
    </row>
    <row r="110" spans="1:44" ht="18.600000000000001" customHeight="1" thickTop="1">
      <c r="A110" s="24"/>
      <c r="B110" s="194" t="s">
        <v>37</v>
      </c>
      <c r="C110" s="195"/>
      <c r="D110" s="196"/>
      <c r="E110" s="348" t="s">
        <v>36</v>
      </c>
      <c r="F110" s="349"/>
      <c r="G110" s="352" t="s">
        <v>4</v>
      </c>
      <c r="H110" s="354"/>
      <c r="I110" s="356" t="s">
        <v>16</v>
      </c>
      <c r="J110" s="352" t="s">
        <v>15</v>
      </c>
      <c r="K110" s="358">
        <f>H110*300</f>
        <v>0</v>
      </c>
      <c r="L110" s="359"/>
      <c r="M110" s="352" t="s">
        <v>35</v>
      </c>
      <c r="N110" s="352"/>
      <c r="O110" s="352" t="s">
        <v>4</v>
      </c>
      <c r="P110" s="354"/>
      <c r="Q110" s="356" t="s">
        <v>16</v>
      </c>
      <c r="R110" s="352" t="s">
        <v>15</v>
      </c>
      <c r="S110" s="102">
        <f>P110*300</f>
        <v>0</v>
      </c>
      <c r="T110" s="103"/>
    </row>
    <row r="111" spans="1:44" ht="18.600000000000001" customHeight="1">
      <c r="A111" s="24"/>
      <c r="B111" s="194"/>
      <c r="C111" s="195"/>
      <c r="D111" s="196"/>
      <c r="E111" s="350"/>
      <c r="F111" s="351"/>
      <c r="G111" s="353"/>
      <c r="H111" s="355"/>
      <c r="I111" s="357"/>
      <c r="J111" s="353"/>
      <c r="K111" s="360"/>
      <c r="L111" s="361"/>
      <c r="M111" s="352"/>
      <c r="N111" s="352"/>
      <c r="O111" s="352"/>
      <c r="P111" s="354"/>
      <c r="Q111" s="356"/>
      <c r="R111" s="352"/>
      <c r="S111" s="104"/>
      <c r="T111" s="105"/>
      <c r="Z111" s="30"/>
      <c r="AA111" s="30"/>
      <c r="AB111" s="30"/>
      <c r="AC111" s="12"/>
      <c r="AD111" s="12"/>
      <c r="AE111" s="12"/>
      <c r="AF111" s="12"/>
      <c r="AG111" s="12"/>
      <c r="AH111" s="12"/>
      <c r="AI111" s="12"/>
      <c r="AJ111" s="12"/>
      <c r="AK111" s="12"/>
      <c r="AL111" s="12"/>
      <c r="AM111" s="12"/>
      <c r="AN111" s="12"/>
      <c r="AO111" s="12"/>
      <c r="AP111" s="12"/>
      <c r="AQ111" s="12"/>
      <c r="AR111" s="12"/>
    </row>
    <row r="112" spans="1:44" ht="18.600000000000001" customHeight="1">
      <c r="A112" s="24"/>
      <c r="B112" s="194"/>
      <c r="C112" s="195"/>
      <c r="D112" s="196"/>
      <c r="E112" s="377" t="s">
        <v>34</v>
      </c>
      <c r="F112" s="352"/>
      <c r="G112" s="352" t="s">
        <v>4</v>
      </c>
      <c r="H112" s="368"/>
      <c r="I112" s="356" t="s">
        <v>16</v>
      </c>
      <c r="J112" s="352" t="s">
        <v>15</v>
      </c>
      <c r="K112" s="371">
        <f>H112*900</f>
        <v>0</v>
      </c>
      <c r="L112" s="372"/>
      <c r="M112" s="352"/>
      <c r="N112" s="352"/>
      <c r="O112" s="352"/>
      <c r="P112" s="354"/>
      <c r="Q112" s="356"/>
      <c r="R112" s="352"/>
      <c r="S112" s="104"/>
      <c r="T112" s="105"/>
      <c r="Z112" s="30"/>
      <c r="AA112" s="10"/>
      <c r="AB112" s="10"/>
      <c r="AC112" s="10"/>
      <c r="AD112" s="15"/>
      <c r="AE112" s="10"/>
      <c r="AF112" s="10"/>
      <c r="AG112" s="10"/>
      <c r="AH112" s="10"/>
      <c r="AJ112" s="9"/>
      <c r="AK112" s="9"/>
      <c r="AL112" s="9"/>
      <c r="AM112" s="14"/>
      <c r="AN112" s="10"/>
      <c r="AO112" s="10"/>
      <c r="AP112" s="10"/>
      <c r="AQ112" s="10"/>
      <c r="AR112" s="12"/>
    </row>
    <row r="113" spans="1:44" ht="18.600000000000001" customHeight="1" thickBot="1">
      <c r="A113" s="24"/>
      <c r="B113" s="197"/>
      <c r="C113" s="198"/>
      <c r="D113" s="199"/>
      <c r="E113" s="352"/>
      <c r="F113" s="352"/>
      <c r="G113" s="352"/>
      <c r="H113" s="369"/>
      <c r="I113" s="356"/>
      <c r="J113" s="352"/>
      <c r="K113" s="373"/>
      <c r="L113" s="374"/>
      <c r="M113" s="352"/>
      <c r="N113" s="352"/>
      <c r="O113" s="352"/>
      <c r="P113" s="354"/>
      <c r="Q113" s="356"/>
      <c r="R113" s="352"/>
      <c r="S113" s="104"/>
      <c r="T113" s="105"/>
      <c r="U113" s="4"/>
      <c r="V113" s="4"/>
      <c r="W113" s="4"/>
      <c r="X113" s="4"/>
      <c r="Y113" s="4"/>
      <c r="Z113" s="30"/>
      <c r="AA113" s="10"/>
      <c r="AB113" s="10"/>
      <c r="AC113" s="10"/>
      <c r="AD113" s="10"/>
      <c r="AE113" s="11"/>
      <c r="AF113" s="11"/>
      <c r="AG113" s="10"/>
      <c r="AH113" s="10"/>
      <c r="AJ113" s="9"/>
      <c r="AK113" s="9"/>
      <c r="AL113" s="9"/>
      <c r="AM113" s="9"/>
      <c r="AN113" s="11"/>
      <c r="AO113" s="11"/>
      <c r="AP113" s="10"/>
      <c r="AQ113" s="10"/>
      <c r="AR113" s="12"/>
    </row>
    <row r="114" spans="1:44" ht="18.600000000000001" customHeight="1">
      <c r="A114" s="24"/>
      <c r="B114" s="191" t="s">
        <v>33</v>
      </c>
      <c r="C114" s="192"/>
      <c r="D114" s="193"/>
      <c r="E114" s="378" t="s">
        <v>32</v>
      </c>
      <c r="F114" s="379"/>
      <c r="G114" s="363" t="s">
        <v>4</v>
      </c>
      <c r="H114" s="385">
        <v>60</v>
      </c>
      <c r="I114" s="365" t="s">
        <v>16</v>
      </c>
      <c r="J114" s="363" t="s">
        <v>15</v>
      </c>
      <c r="K114" s="387">
        <f>H114*600</f>
        <v>36000</v>
      </c>
      <c r="L114" s="388"/>
      <c r="M114" s="352"/>
      <c r="N114" s="352"/>
      <c r="O114" s="352"/>
      <c r="P114" s="354"/>
      <c r="Q114" s="356"/>
      <c r="R114" s="352"/>
      <c r="S114" s="104"/>
      <c r="T114" s="105"/>
      <c r="U114" s="4"/>
      <c r="V114" s="4"/>
      <c r="W114" s="4"/>
      <c r="X114" s="4"/>
      <c r="Y114" s="4"/>
      <c r="Z114" s="30"/>
      <c r="AA114" s="10"/>
      <c r="AB114" s="10"/>
      <c r="AC114" s="10"/>
      <c r="AD114" s="10"/>
      <c r="AE114" s="11"/>
      <c r="AF114" s="11"/>
      <c r="AG114" s="10"/>
      <c r="AH114" s="10"/>
      <c r="AJ114" s="10"/>
      <c r="AK114" s="10"/>
      <c r="AL114" s="10"/>
      <c r="AM114" s="9"/>
      <c r="AN114" s="11"/>
      <c r="AO114" s="11"/>
      <c r="AP114" s="10"/>
      <c r="AQ114" s="10"/>
      <c r="AR114" s="12"/>
    </row>
    <row r="115" spans="1:44" ht="18.600000000000001" customHeight="1">
      <c r="A115" s="24"/>
      <c r="B115" s="194"/>
      <c r="C115" s="195"/>
      <c r="D115" s="196"/>
      <c r="E115" s="380"/>
      <c r="F115" s="381"/>
      <c r="G115" s="353"/>
      <c r="H115" s="386"/>
      <c r="I115" s="357"/>
      <c r="J115" s="353"/>
      <c r="K115" s="389"/>
      <c r="L115" s="390"/>
      <c r="M115" s="352"/>
      <c r="N115" s="352"/>
      <c r="O115" s="352"/>
      <c r="P115" s="354"/>
      <c r="Q115" s="356"/>
      <c r="R115" s="352"/>
      <c r="S115" s="104"/>
      <c r="T115" s="105"/>
      <c r="Z115" s="30"/>
      <c r="AA115" s="10"/>
      <c r="AB115" s="10"/>
      <c r="AC115" s="10"/>
      <c r="AD115" s="10"/>
      <c r="AE115" s="11"/>
      <c r="AF115" s="11"/>
      <c r="AG115" s="10"/>
      <c r="AH115" s="10"/>
      <c r="AJ115" s="10"/>
      <c r="AK115" s="10"/>
      <c r="AL115" s="10"/>
      <c r="AM115" s="9"/>
      <c r="AN115" s="11"/>
      <c r="AO115" s="11"/>
      <c r="AP115" s="10"/>
      <c r="AQ115" s="10"/>
      <c r="AR115" s="12"/>
    </row>
    <row r="116" spans="1:44" ht="18.600000000000001" customHeight="1">
      <c r="A116" s="24"/>
      <c r="B116" s="194"/>
      <c r="C116" s="195"/>
      <c r="D116" s="196"/>
      <c r="E116" s="366" t="s">
        <v>31</v>
      </c>
      <c r="F116" s="352"/>
      <c r="G116" s="352" t="s">
        <v>4</v>
      </c>
      <c r="H116" s="354"/>
      <c r="I116" s="356" t="s">
        <v>16</v>
      </c>
      <c r="J116" s="352" t="s">
        <v>15</v>
      </c>
      <c r="K116" s="371">
        <f>H116*1800</f>
        <v>0</v>
      </c>
      <c r="L116" s="372"/>
      <c r="M116" s="352"/>
      <c r="N116" s="352"/>
      <c r="O116" s="352"/>
      <c r="P116" s="354"/>
      <c r="Q116" s="356"/>
      <c r="R116" s="352"/>
      <c r="S116" s="104"/>
      <c r="T116" s="105"/>
      <c r="U116" s="6"/>
      <c r="V116" s="6"/>
      <c r="W116" s="6"/>
      <c r="X116" s="6"/>
      <c r="Y116" s="6"/>
      <c r="Z116" s="3"/>
      <c r="AA116" s="10"/>
      <c r="AB116" s="10"/>
      <c r="AC116" s="10"/>
      <c r="AD116" s="10"/>
      <c r="AE116" s="11"/>
      <c r="AF116" s="11"/>
      <c r="AG116" s="10"/>
      <c r="AH116" s="10"/>
      <c r="AJ116" s="10"/>
      <c r="AK116" s="10"/>
      <c r="AL116" s="10"/>
      <c r="AM116" s="9"/>
      <c r="AN116" s="11"/>
      <c r="AO116" s="11"/>
      <c r="AP116" s="10"/>
      <c r="AQ116" s="10"/>
      <c r="AR116" s="12"/>
    </row>
    <row r="117" spans="1:44" ht="18.600000000000001" customHeight="1" thickBot="1">
      <c r="A117" s="24"/>
      <c r="B117" s="197"/>
      <c r="C117" s="198"/>
      <c r="D117" s="199"/>
      <c r="E117" s="367"/>
      <c r="F117" s="362"/>
      <c r="G117" s="362"/>
      <c r="H117" s="369"/>
      <c r="I117" s="370"/>
      <c r="J117" s="362"/>
      <c r="K117" s="373"/>
      <c r="L117" s="374"/>
      <c r="M117" s="352"/>
      <c r="N117" s="352"/>
      <c r="O117" s="352"/>
      <c r="P117" s="354"/>
      <c r="Q117" s="356"/>
      <c r="R117" s="352"/>
      <c r="S117" s="104"/>
      <c r="T117" s="105"/>
      <c r="U117" s="6"/>
      <c r="V117" s="6"/>
      <c r="W117" s="6"/>
      <c r="X117" s="6"/>
      <c r="Y117" s="6"/>
      <c r="Z117" s="30"/>
      <c r="AA117" s="10"/>
      <c r="AB117" s="10"/>
      <c r="AC117" s="10"/>
      <c r="AD117" s="10"/>
      <c r="AE117" s="11"/>
      <c r="AF117" s="11"/>
      <c r="AG117" s="10"/>
      <c r="AH117" s="10"/>
      <c r="AJ117" s="10"/>
      <c r="AK117" s="10"/>
      <c r="AL117" s="10"/>
      <c r="AM117" s="9"/>
      <c r="AN117" s="11"/>
      <c r="AO117" s="11"/>
      <c r="AP117" s="10"/>
      <c r="AQ117" s="10"/>
      <c r="AR117" s="12"/>
    </row>
    <row r="118" spans="1:44" ht="18.600000000000001" customHeight="1">
      <c r="A118" s="24"/>
      <c r="B118" s="222" t="s">
        <v>30</v>
      </c>
      <c r="C118" s="223"/>
      <c r="D118" s="224"/>
      <c r="E118" s="382" t="s">
        <v>18</v>
      </c>
      <c r="F118" s="363"/>
      <c r="G118" s="363" t="s">
        <v>4</v>
      </c>
      <c r="H118" s="364"/>
      <c r="I118" s="365" t="s">
        <v>16</v>
      </c>
      <c r="J118" s="363" t="s">
        <v>15</v>
      </c>
      <c r="K118" s="375">
        <f>H118*600</f>
        <v>0</v>
      </c>
      <c r="L118" s="376"/>
      <c r="M118" s="352"/>
      <c r="N118" s="352"/>
      <c r="O118" s="352"/>
      <c r="P118" s="354"/>
      <c r="Q118" s="356"/>
      <c r="R118" s="352"/>
      <c r="S118" s="104"/>
      <c r="T118" s="105"/>
      <c r="Z118" s="30"/>
      <c r="AA118" s="10"/>
      <c r="AB118" s="10"/>
      <c r="AC118" s="10"/>
      <c r="AD118" s="10"/>
      <c r="AE118" s="11"/>
      <c r="AF118" s="11"/>
      <c r="AG118" s="10"/>
      <c r="AH118" s="10"/>
      <c r="AJ118" s="10"/>
      <c r="AK118" s="10"/>
      <c r="AL118" s="10"/>
      <c r="AM118" s="9"/>
      <c r="AN118" s="11"/>
      <c r="AO118" s="11"/>
      <c r="AP118" s="10"/>
      <c r="AQ118" s="10"/>
      <c r="AR118" s="12"/>
    </row>
    <row r="119" spans="1:44" ht="18.600000000000001" customHeight="1">
      <c r="A119" s="24"/>
      <c r="B119" s="225"/>
      <c r="C119" s="226"/>
      <c r="D119" s="227"/>
      <c r="E119" s="383"/>
      <c r="F119" s="353"/>
      <c r="G119" s="353"/>
      <c r="H119" s="355"/>
      <c r="I119" s="357"/>
      <c r="J119" s="353"/>
      <c r="K119" s="360"/>
      <c r="L119" s="361"/>
      <c r="M119" s="352"/>
      <c r="N119" s="352"/>
      <c r="O119" s="352"/>
      <c r="P119" s="354"/>
      <c r="Q119" s="356"/>
      <c r="R119" s="352"/>
      <c r="S119" s="104"/>
      <c r="T119" s="105"/>
      <c r="Z119" s="30"/>
      <c r="AA119" s="10"/>
      <c r="AB119" s="10"/>
      <c r="AC119" s="10"/>
      <c r="AD119" s="10"/>
      <c r="AE119" s="11"/>
      <c r="AF119" s="11"/>
      <c r="AG119" s="10"/>
      <c r="AH119" s="10"/>
      <c r="AJ119" s="10"/>
      <c r="AK119" s="10"/>
      <c r="AL119" s="10"/>
      <c r="AM119" s="9"/>
      <c r="AN119" s="11"/>
      <c r="AO119" s="11"/>
      <c r="AP119" s="10"/>
      <c r="AQ119" s="10"/>
      <c r="AR119" s="12"/>
    </row>
    <row r="120" spans="1:44" ht="18.600000000000001" customHeight="1">
      <c r="A120" s="24"/>
      <c r="B120" s="225"/>
      <c r="C120" s="226"/>
      <c r="D120" s="227"/>
      <c r="E120" s="366" t="s">
        <v>29</v>
      </c>
      <c r="F120" s="352"/>
      <c r="G120" s="352" t="s">
        <v>4</v>
      </c>
      <c r="H120" s="368"/>
      <c r="I120" s="356" t="s">
        <v>16</v>
      </c>
      <c r="J120" s="352" t="s">
        <v>15</v>
      </c>
      <c r="K120" s="371">
        <f>H120*1800</f>
        <v>0</v>
      </c>
      <c r="L120" s="372"/>
      <c r="M120" s="352"/>
      <c r="N120" s="352"/>
      <c r="O120" s="352"/>
      <c r="P120" s="354"/>
      <c r="Q120" s="356"/>
      <c r="R120" s="352"/>
      <c r="S120" s="104"/>
      <c r="T120" s="105"/>
      <c r="U120" s="12"/>
      <c r="V120" s="12"/>
      <c r="W120" s="12"/>
      <c r="X120" s="12"/>
      <c r="Y120" s="12"/>
      <c r="Z120" s="30"/>
      <c r="AA120" s="10"/>
      <c r="AB120" s="10"/>
      <c r="AC120" s="10"/>
      <c r="AD120" s="10"/>
      <c r="AE120" s="11"/>
      <c r="AF120" s="11"/>
      <c r="AG120" s="10"/>
      <c r="AH120" s="10"/>
      <c r="AJ120" s="9"/>
      <c r="AK120" s="9"/>
      <c r="AL120" s="9"/>
      <c r="AM120" s="9"/>
      <c r="AN120" s="11"/>
      <c r="AO120" s="11"/>
      <c r="AP120" s="10"/>
      <c r="AQ120" s="10"/>
      <c r="AR120" s="13"/>
    </row>
    <row r="121" spans="1:44" ht="18.600000000000001" customHeight="1" thickBot="1">
      <c r="A121" s="24"/>
      <c r="B121" s="228"/>
      <c r="C121" s="229"/>
      <c r="D121" s="230"/>
      <c r="E121" s="367"/>
      <c r="F121" s="362"/>
      <c r="G121" s="362"/>
      <c r="H121" s="369"/>
      <c r="I121" s="370"/>
      <c r="J121" s="362"/>
      <c r="K121" s="373"/>
      <c r="L121" s="374"/>
      <c r="M121" s="362"/>
      <c r="N121" s="362"/>
      <c r="O121" s="362"/>
      <c r="P121" s="369"/>
      <c r="Q121" s="370"/>
      <c r="R121" s="362"/>
      <c r="S121" s="106"/>
      <c r="T121" s="107"/>
      <c r="Z121" s="30"/>
      <c r="AA121" s="10"/>
      <c r="AB121" s="10"/>
      <c r="AC121" s="10"/>
      <c r="AD121" s="10"/>
      <c r="AE121" s="11"/>
      <c r="AF121" s="11"/>
      <c r="AG121" s="10"/>
      <c r="AH121" s="10"/>
      <c r="AJ121" s="9"/>
      <c r="AK121" s="9"/>
      <c r="AL121" s="9"/>
      <c r="AM121" s="9"/>
      <c r="AN121" s="11"/>
      <c r="AO121" s="11"/>
      <c r="AP121" s="10"/>
      <c r="AQ121" s="10"/>
      <c r="AR121" s="13"/>
    </row>
    <row r="122" spans="1:44" ht="18.600000000000001" customHeight="1">
      <c r="A122" s="24"/>
      <c r="B122" s="191" t="s">
        <v>28</v>
      </c>
      <c r="C122" s="192"/>
      <c r="D122" s="193"/>
      <c r="E122" s="382" t="s">
        <v>22</v>
      </c>
      <c r="F122" s="363"/>
      <c r="G122" s="363" t="s">
        <v>4</v>
      </c>
      <c r="H122" s="364"/>
      <c r="I122" s="365" t="s">
        <v>16</v>
      </c>
      <c r="J122" s="363" t="s">
        <v>15</v>
      </c>
      <c r="K122" s="375">
        <f>H122*1200</f>
        <v>0</v>
      </c>
      <c r="L122" s="376"/>
      <c r="M122" s="382" t="s">
        <v>27</v>
      </c>
      <c r="N122" s="363"/>
      <c r="O122" s="363" t="s">
        <v>4</v>
      </c>
      <c r="P122" s="364"/>
      <c r="Q122" s="365" t="s">
        <v>26</v>
      </c>
      <c r="R122" s="363" t="s">
        <v>15</v>
      </c>
      <c r="S122" s="216">
        <f>P122*600</f>
        <v>0</v>
      </c>
      <c r="T122" s="238"/>
      <c r="Z122" s="3"/>
      <c r="AA122" s="10"/>
      <c r="AB122" s="10"/>
      <c r="AC122" s="10"/>
      <c r="AD122" s="10"/>
      <c r="AE122" s="11"/>
      <c r="AF122" s="11"/>
      <c r="AG122" s="10"/>
      <c r="AH122" s="10"/>
      <c r="AJ122" s="9"/>
      <c r="AK122" s="9"/>
      <c r="AL122" s="9"/>
      <c r="AM122" s="9"/>
      <c r="AN122" s="11"/>
      <c r="AO122" s="11"/>
      <c r="AP122" s="10"/>
      <c r="AQ122" s="10"/>
      <c r="AR122" s="12"/>
    </row>
    <row r="123" spans="1:44" ht="18.600000000000001" customHeight="1">
      <c r="A123" s="24"/>
      <c r="B123" s="194"/>
      <c r="C123" s="195"/>
      <c r="D123" s="196"/>
      <c r="E123" s="383"/>
      <c r="F123" s="353"/>
      <c r="G123" s="353"/>
      <c r="H123" s="355"/>
      <c r="I123" s="357"/>
      <c r="J123" s="353"/>
      <c r="K123" s="360"/>
      <c r="L123" s="361"/>
      <c r="M123" s="384"/>
      <c r="N123" s="352"/>
      <c r="O123" s="352"/>
      <c r="P123" s="354"/>
      <c r="Q123" s="356"/>
      <c r="R123" s="352"/>
      <c r="S123" s="285"/>
      <c r="T123" s="286"/>
      <c r="Z123" s="3"/>
      <c r="AA123" s="10"/>
      <c r="AB123" s="10"/>
      <c r="AC123" s="10"/>
      <c r="AD123" s="10"/>
      <c r="AE123" s="11"/>
      <c r="AF123" s="11"/>
      <c r="AG123" s="10"/>
      <c r="AH123" s="10"/>
      <c r="AJ123" s="10"/>
      <c r="AK123" s="10"/>
      <c r="AL123" s="10"/>
      <c r="AM123" s="9"/>
      <c r="AN123" s="11"/>
      <c r="AO123" s="11"/>
      <c r="AP123" s="10"/>
      <c r="AQ123" s="10"/>
      <c r="AR123" s="12"/>
    </row>
    <row r="124" spans="1:44" ht="18.600000000000001" customHeight="1">
      <c r="A124" s="24"/>
      <c r="B124" s="194"/>
      <c r="C124" s="195"/>
      <c r="D124" s="196"/>
      <c r="E124" s="366" t="s">
        <v>25</v>
      </c>
      <c r="F124" s="352"/>
      <c r="G124" s="352" t="s">
        <v>4</v>
      </c>
      <c r="H124" s="368"/>
      <c r="I124" s="356" t="s">
        <v>16</v>
      </c>
      <c r="J124" s="352" t="s">
        <v>15</v>
      </c>
      <c r="K124" s="371">
        <f>H124*7500</f>
        <v>0</v>
      </c>
      <c r="L124" s="372"/>
      <c r="M124" s="384"/>
      <c r="N124" s="352"/>
      <c r="O124" s="352"/>
      <c r="P124" s="354"/>
      <c r="Q124" s="356"/>
      <c r="R124" s="352"/>
      <c r="S124" s="285"/>
      <c r="T124" s="286"/>
      <c r="Z124" s="9"/>
      <c r="AA124" s="8"/>
      <c r="AB124" s="8"/>
      <c r="AC124" s="8"/>
      <c r="AD124" s="8"/>
      <c r="AE124" s="8"/>
      <c r="AF124" s="7"/>
      <c r="AG124" s="5"/>
      <c r="AH124" s="6"/>
      <c r="AI124" s="6"/>
      <c r="AJ124" s="5"/>
      <c r="AK124" s="5"/>
    </row>
    <row r="125" spans="1:44" ht="18.600000000000001" customHeight="1" thickBot="1">
      <c r="A125" s="24"/>
      <c r="B125" s="197"/>
      <c r="C125" s="198"/>
      <c r="D125" s="199"/>
      <c r="E125" s="367"/>
      <c r="F125" s="362"/>
      <c r="G125" s="362"/>
      <c r="H125" s="369"/>
      <c r="I125" s="370"/>
      <c r="J125" s="362"/>
      <c r="K125" s="373"/>
      <c r="L125" s="374"/>
      <c r="M125" s="367"/>
      <c r="N125" s="362"/>
      <c r="O125" s="362"/>
      <c r="P125" s="369"/>
      <c r="Q125" s="370"/>
      <c r="R125" s="362"/>
      <c r="S125" s="214"/>
      <c r="T125" s="251"/>
      <c r="U125" s="12"/>
      <c r="Z125" s="3"/>
      <c r="AA125" s="3"/>
      <c r="AB125" s="3"/>
      <c r="AE125" s="2"/>
      <c r="AF125" s="2"/>
      <c r="AG125" s="2"/>
      <c r="AH125" s="2"/>
      <c r="AI125" s="2"/>
      <c r="AJ125" s="2"/>
      <c r="AK125" s="2"/>
      <c r="AL125" s="2"/>
      <c r="AN125" s="4"/>
      <c r="AO125" s="4"/>
      <c r="AP125" s="4"/>
      <c r="AQ125" s="4"/>
      <c r="AR125" s="4"/>
    </row>
    <row r="126" spans="1:44" ht="18.600000000000001" customHeight="1">
      <c r="A126" s="24"/>
      <c r="B126" s="191" t="s">
        <v>24</v>
      </c>
      <c r="C126" s="192"/>
      <c r="D126" s="193"/>
      <c r="E126" s="382" t="s">
        <v>23</v>
      </c>
      <c r="F126" s="363"/>
      <c r="G126" s="363" t="s">
        <v>4</v>
      </c>
      <c r="H126" s="364"/>
      <c r="I126" s="365" t="s">
        <v>16</v>
      </c>
      <c r="J126" s="363" t="s">
        <v>15</v>
      </c>
      <c r="K126" s="375">
        <f>H126*2500</f>
        <v>0</v>
      </c>
      <c r="L126" s="376"/>
      <c r="M126" s="382" t="s">
        <v>22</v>
      </c>
      <c r="N126" s="363"/>
      <c r="O126" s="363" t="s">
        <v>4</v>
      </c>
      <c r="P126" s="364"/>
      <c r="Q126" s="365" t="s">
        <v>16</v>
      </c>
      <c r="R126" s="363" t="s">
        <v>15</v>
      </c>
      <c r="S126" s="216">
        <f>P126*1200</f>
        <v>0</v>
      </c>
      <c r="T126" s="238"/>
      <c r="U126" s="12"/>
      <c r="Z126" s="3"/>
      <c r="AA126" s="3"/>
      <c r="AB126" s="3"/>
      <c r="AE126" s="2"/>
      <c r="AF126" s="2"/>
      <c r="AG126" s="2"/>
      <c r="AH126" s="2"/>
      <c r="AI126" s="2"/>
      <c r="AJ126" s="2"/>
      <c r="AK126" s="2"/>
      <c r="AL126" s="2"/>
      <c r="AM126" s="2"/>
      <c r="AN126" s="4"/>
      <c r="AO126" s="4"/>
      <c r="AP126" s="4"/>
      <c r="AQ126" s="4"/>
      <c r="AR126" s="4"/>
    </row>
    <row r="127" spans="1:44" ht="18.600000000000001" customHeight="1">
      <c r="A127" s="24"/>
      <c r="B127" s="194"/>
      <c r="C127" s="195"/>
      <c r="D127" s="196"/>
      <c r="E127" s="383"/>
      <c r="F127" s="353"/>
      <c r="G127" s="353"/>
      <c r="H127" s="355"/>
      <c r="I127" s="357"/>
      <c r="J127" s="353"/>
      <c r="K127" s="360"/>
      <c r="L127" s="361"/>
      <c r="M127" s="383"/>
      <c r="N127" s="353"/>
      <c r="O127" s="353"/>
      <c r="P127" s="355"/>
      <c r="Q127" s="357"/>
      <c r="R127" s="353"/>
      <c r="S127" s="218"/>
      <c r="T127" s="239"/>
      <c r="U127" s="12"/>
    </row>
    <row r="128" spans="1:44" ht="18.600000000000001" customHeight="1">
      <c r="A128" s="24"/>
      <c r="B128" s="194"/>
      <c r="C128" s="195"/>
      <c r="D128" s="196"/>
      <c r="E128" s="391" t="s">
        <v>21</v>
      </c>
      <c r="F128" s="392"/>
      <c r="G128" s="352" t="s">
        <v>4</v>
      </c>
      <c r="H128" s="368"/>
      <c r="I128" s="356" t="s">
        <v>16</v>
      </c>
      <c r="J128" s="352" t="s">
        <v>15</v>
      </c>
      <c r="K128" s="371">
        <f>H128*1200</f>
        <v>0</v>
      </c>
      <c r="L128" s="372"/>
      <c r="M128" s="348" t="s">
        <v>20</v>
      </c>
      <c r="N128" s="349"/>
      <c r="O128" s="352" t="s">
        <v>4</v>
      </c>
      <c r="P128" s="354"/>
      <c r="Q128" s="356" t="s">
        <v>16</v>
      </c>
      <c r="R128" s="352" t="s">
        <v>15</v>
      </c>
      <c r="S128" s="212">
        <f>P128*600</f>
        <v>0</v>
      </c>
      <c r="T128" s="250"/>
      <c r="U128" s="12"/>
      <c r="Z128" s="3"/>
      <c r="AA128" s="3"/>
      <c r="AB128" s="3"/>
      <c r="AC128" s="29"/>
      <c r="AE128" s="2"/>
      <c r="AF128" s="2"/>
      <c r="AG128" s="2"/>
      <c r="AH128" s="2"/>
      <c r="AI128" s="2"/>
      <c r="AJ128" s="2"/>
      <c r="AK128" s="2"/>
      <c r="AL128" s="2"/>
      <c r="AN128" s="4"/>
      <c r="AO128" s="4"/>
      <c r="AP128" s="4"/>
      <c r="AQ128" s="4"/>
      <c r="AR128" s="4"/>
    </row>
    <row r="129" spans="1:44" ht="18.600000000000001" customHeight="1" thickBot="1">
      <c r="A129" s="24"/>
      <c r="B129" s="197"/>
      <c r="C129" s="198"/>
      <c r="D129" s="199"/>
      <c r="E129" s="393"/>
      <c r="F129" s="394"/>
      <c r="G129" s="362"/>
      <c r="H129" s="369"/>
      <c r="I129" s="370"/>
      <c r="J129" s="362"/>
      <c r="K129" s="373"/>
      <c r="L129" s="374"/>
      <c r="M129" s="395"/>
      <c r="N129" s="396"/>
      <c r="O129" s="362"/>
      <c r="P129" s="369"/>
      <c r="Q129" s="370"/>
      <c r="R129" s="362"/>
      <c r="S129" s="214"/>
      <c r="T129" s="251"/>
      <c r="U129" s="12"/>
      <c r="AB129" s="28"/>
      <c r="AC129" s="10"/>
      <c r="AD129" s="10"/>
      <c r="AE129" s="9"/>
      <c r="AF129" s="9"/>
      <c r="AG129" s="9"/>
      <c r="AH129" s="9"/>
      <c r="AI129" s="9"/>
      <c r="AJ129" s="9"/>
      <c r="AK129" s="9"/>
      <c r="AL129" s="9"/>
      <c r="AM129" s="9"/>
      <c r="AN129" s="9"/>
    </row>
    <row r="130" spans="1:44" ht="18.600000000000001" customHeight="1">
      <c r="A130" s="24"/>
      <c r="B130" s="301" t="s">
        <v>19</v>
      </c>
      <c r="C130" s="302"/>
      <c r="D130" s="303"/>
      <c r="E130" s="382" t="s">
        <v>18</v>
      </c>
      <c r="F130" s="363"/>
      <c r="G130" s="363" t="s">
        <v>4</v>
      </c>
      <c r="H130" s="364"/>
      <c r="I130" s="365" t="s">
        <v>16</v>
      </c>
      <c r="J130" s="363" t="s">
        <v>15</v>
      </c>
      <c r="K130" s="375">
        <f>H130*300</f>
        <v>0</v>
      </c>
      <c r="L130" s="376"/>
      <c r="M130" s="382" t="s">
        <v>17</v>
      </c>
      <c r="N130" s="363"/>
      <c r="O130" s="363" t="s">
        <v>4</v>
      </c>
      <c r="P130" s="364"/>
      <c r="Q130" s="365" t="s">
        <v>16</v>
      </c>
      <c r="R130" s="363" t="s">
        <v>15</v>
      </c>
      <c r="S130" s="216">
        <f>P130*300</f>
        <v>0</v>
      </c>
      <c r="T130" s="238"/>
      <c r="U130" s="12"/>
      <c r="AB130" s="28"/>
      <c r="AC130" s="10"/>
      <c r="AD130" s="10"/>
      <c r="AE130" s="10"/>
      <c r="AF130" s="10"/>
      <c r="AG130" s="10"/>
      <c r="AH130" s="10"/>
      <c r="AI130" s="9"/>
      <c r="AJ130" s="9"/>
      <c r="AK130" s="9"/>
      <c r="AL130" s="9"/>
      <c r="AM130" s="9"/>
      <c r="AN130" s="9"/>
    </row>
    <row r="131" spans="1:44" ht="18.600000000000001" customHeight="1">
      <c r="A131" s="24"/>
      <c r="B131" s="304"/>
      <c r="C131" s="305"/>
      <c r="D131" s="306"/>
      <c r="E131" s="383"/>
      <c r="F131" s="353"/>
      <c r="G131" s="353"/>
      <c r="H131" s="355"/>
      <c r="I131" s="357"/>
      <c r="J131" s="353"/>
      <c r="K131" s="360"/>
      <c r="L131" s="361"/>
      <c r="M131" s="384"/>
      <c r="N131" s="352"/>
      <c r="O131" s="352"/>
      <c r="P131" s="354"/>
      <c r="Q131" s="356"/>
      <c r="R131" s="352"/>
      <c r="S131" s="285"/>
      <c r="T131" s="286"/>
      <c r="U131" s="12"/>
      <c r="Z131" s="4"/>
      <c r="AA131" s="241"/>
      <c r="AB131" s="241"/>
      <c r="AC131" s="241"/>
      <c r="AD131" s="241"/>
      <c r="AE131" s="241"/>
      <c r="AF131" s="240"/>
      <c r="AG131" s="241"/>
      <c r="AH131" s="241"/>
      <c r="AI131" s="241"/>
      <c r="AJ131" s="241"/>
      <c r="AK131" s="241"/>
      <c r="AL131" s="240"/>
      <c r="AM131" s="241"/>
      <c r="AN131" s="241"/>
      <c r="AO131" s="241"/>
      <c r="AP131" s="241"/>
      <c r="AQ131" s="241"/>
      <c r="AR131" s="4"/>
    </row>
    <row r="132" spans="1:44" ht="18.600000000000001" customHeight="1">
      <c r="A132" s="24"/>
      <c r="B132" s="304"/>
      <c r="C132" s="305"/>
      <c r="D132" s="306"/>
      <c r="E132" s="397"/>
      <c r="F132" s="398"/>
      <c r="G132" s="398"/>
      <c r="H132" s="398"/>
      <c r="I132" s="398"/>
      <c r="J132" s="398"/>
      <c r="K132" s="398"/>
      <c r="L132" s="399"/>
      <c r="M132" s="384"/>
      <c r="N132" s="352"/>
      <c r="O132" s="352"/>
      <c r="P132" s="354"/>
      <c r="Q132" s="356"/>
      <c r="R132" s="352"/>
      <c r="S132" s="285"/>
      <c r="T132" s="286"/>
      <c r="U132" s="12"/>
      <c r="Z132" s="4"/>
      <c r="AA132" s="241"/>
      <c r="AB132" s="241"/>
      <c r="AC132" s="241"/>
      <c r="AD132" s="241"/>
      <c r="AE132" s="241"/>
      <c r="AF132" s="240"/>
      <c r="AG132" s="241"/>
      <c r="AH132" s="241"/>
      <c r="AI132" s="241"/>
      <c r="AJ132" s="241"/>
      <c r="AK132" s="241"/>
      <c r="AL132" s="240"/>
      <c r="AM132" s="241"/>
      <c r="AN132" s="241"/>
      <c r="AO132" s="241"/>
      <c r="AP132" s="241"/>
      <c r="AQ132" s="241"/>
      <c r="AR132" s="4"/>
    </row>
    <row r="133" spans="1:44" ht="10.5" customHeight="1" thickBot="1">
      <c r="A133" s="24"/>
      <c r="B133" s="307"/>
      <c r="C133" s="308"/>
      <c r="D133" s="309"/>
      <c r="E133" s="400"/>
      <c r="F133" s="401"/>
      <c r="G133" s="401"/>
      <c r="H133" s="401"/>
      <c r="I133" s="401"/>
      <c r="J133" s="401"/>
      <c r="K133" s="401"/>
      <c r="L133" s="402"/>
      <c r="M133" s="367"/>
      <c r="N133" s="362"/>
      <c r="O133" s="362"/>
      <c r="P133" s="369"/>
      <c r="Q133" s="370"/>
      <c r="R133" s="362"/>
      <c r="S133" s="214"/>
      <c r="T133" s="251"/>
      <c r="U133" s="12"/>
    </row>
    <row r="134" spans="1:44" ht="24.75" customHeight="1" thickBot="1">
      <c r="A134" s="24"/>
      <c r="B134" s="27"/>
      <c r="C134" s="25"/>
      <c r="D134" s="25"/>
      <c r="E134" s="25"/>
      <c r="F134" s="25"/>
      <c r="G134" s="319" t="s">
        <v>98</v>
      </c>
      <c r="H134" s="319"/>
      <c r="I134" s="319"/>
      <c r="J134" s="319"/>
      <c r="K134" s="319"/>
      <c r="L134" s="319"/>
      <c r="M134" s="319"/>
      <c r="N134" s="319"/>
      <c r="O134" s="319"/>
      <c r="P134" s="6"/>
      <c r="Q134" s="6"/>
      <c r="R134" s="6"/>
      <c r="S134" s="6"/>
      <c r="T134" s="26"/>
      <c r="U134" s="13"/>
      <c r="AA134" s="261"/>
      <c r="AB134" s="262"/>
      <c r="AC134" s="262"/>
      <c r="AD134" s="262"/>
      <c r="AE134" s="262"/>
      <c r="AF134" s="262"/>
      <c r="AG134" s="262"/>
      <c r="AH134" s="262"/>
      <c r="AI134" s="262"/>
      <c r="AJ134" s="252"/>
      <c r="AK134" s="252"/>
      <c r="AL134" s="252"/>
      <c r="AM134" s="252"/>
      <c r="AN134" s="252"/>
      <c r="AO134" s="252"/>
      <c r="AP134" s="252"/>
      <c r="AQ134" s="252"/>
      <c r="AR134" s="252"/>
    </row>
    <row r="135" spans="1:44" ht="24.75" customHeight="1">
      <c r="A135" s="24"/>
      <c r="B135" s="293" t="s">
        <v>14</v>
      </c>
      <c r="C135" s="294"/>
      <c r="D135" s="295"/>
      <c r="E135" s="299"/>
      <c r="F135" s="25"/>
      <c r="G135" s="320"/>
      <c r="H135" s="320"/>
      <c r="I135" s="320"/>
      <c r="J135" s="320"/>
      <c r="K135" s="320"/>
      <c r="L135" s="320"/>
      <c r="M135" s="320"/>
      <c r="N135" s="320"/>
      <c r="O135" s="320"/>
      <c r="P135" s="241" t="s">
        <v>8</v>
      </c>
      <c r="Q135" s="343">
        <f>SUM(K110:L131)+SUM(S110:T133)</f>
        <v>36000</v>
      </c>
      <c r="R135" s="344"/>
      <c r="S135" s="344"/>
      <c r="T135" s="345"/>
      <c r="U135" s="13"/>
      <c r="AA135" s="261"/>
      <c r="AB135" s="262"/>
      <c r="AC135" s="262"/>
      <c r="AD135" s="262"/>
      <c r="AE135" s="262"/>
      <c r="AF135" s="262"/>
      <c r="AG135" s="262"/>
      <c r="AH135" s="262"/>
      <c r="AI135" s="262"/>
      <c r="AJ135" s="252"/>
      <c r="AK135" s="252"/>
      <c r="AL135" s="252"/>
      <c r="AM135" s="252"/>
      <c r="AN135" s="252"/>
      <c r="AO135" s="252"/>
      <c r="AP135" s="252"/>
      <c r="AQ135" s="252"/>
      <c r="AR135" s="252"/>
    </row>
    <row r="136" spans="1:44" ht="10.199999999999999" customHeight="1" thickBot="1">
      <c r="A136" s="24"/>
      <c r="B136" s="296"/>
      <c r="C136" s="297"/>
      <c r="D136" s="298"/>
      <c r="E136" s="300"/>
      <c r="G136" s="320"/>
      <c r="H136" s="320"/>
      <c r="I136" s="320"/>
      <c r="J136" s="320"/>
      <c r="K136" s="320"/>
      <c r="L136" s="320"/>
      <c r="M136" s="320"/>
      <c r="N136" s="320"/>
      <c r="O136" s="320"/>
      <c r="P136" s="280"/>
      <c r="Q136" s="346"/>
      <c r="R136" s="346"/>
      <c r="S136" s="346"/>
      <c r="T136" s="347"/>
      <c r="U136" s="12"/>
    </row>
    <row r="137" spans="1:44" ht="26.4" customHeight="1">
      <c r="A137" s="24"/>
      <c r="C137" s="23" t="s">
        <v>13</v>
      </c>
      <c r="D137" s="16" t="s">
        <v>12</v>
      </c>
      <c r="E137" s="16"/>
      <c r="T137" s="12"/>
    </row>
    <row r="138" spans="1:44" ht="4.2" customHeight="1">
      <c r="A138" s="24"/>
      <c r="B138" s="287"/>
      <c r="C138" s="287"/>
      <c r="D138" s="16"/>
      <c r="E138" s="16"/>
      <c r="L138" s="22"/>
      <c r="M138" s="23"/>
      <c r="N138" s="16"/>
      <c r="O138" s="22"/>
      <c r="P138" s="22"/>
      <c r="Q138" s="22"/>
      <c r="R138" s="22"/>
      <c r="S138" s="22"/>
      <c r="T138" s="12"/>
    </row>
    <row r="139" spans="1:44" ht="15" customHeight="1"/>
    <row r="140" spans="1:44" ht="22.2" customHeight="1">
      <c r="B140" s="241" t="s">
        <v>11</v>
      </c>
      <c r="C140" s="343">
        <f>Q93</f>
        <v>6900</v>
      </c>
      <c r="D140" s="344"/>
      <c r="E140" s="344"/>
      <c r="F140" s="345"/>
      <c r="G140" s="240" t="s">
        <v>9</v>
      </c>
      <c r="H140" s="241" t="s">
        <v>10</v>
      </c>
      <c r="I140" s="263">
        <f>Q103</f>
        <v>0</v>
      </c>
      <c r="J140" s="264"/>
      <c r="K140" s="264"/>
      <c r="L140" s="265"/>
      <c r="M140" s="240" t="s">
        <v>9</v>
      </c>
      <c r="N140" s="241" t="s">
        <v>8</v>
      </c>
      <c r="O140" s="343">
        <f>Q135</f>
        <v>36000</v>
      </c>
      <c r="P140" s="344"/>
      <c r="Q140" s="344"/>
      <c r="R140" s="345"/>
      <c r="S140" s="12"/>
      <c r="T140" s="12"/>
    </row>
    <row r="141" spans="1:44" ht="22.2" customHeight="1" thickBot="1">
      <c r="B141" s="280"/>
      <c r="C141" s="346"/>
      <c r="D141" s="346"/>
      <c r="E141" s="346"/>
      <c r="F141" s="347"/>
      <c r="G141" s="240"/>
      <c r="H141" s="280"/>
      <c r="I141" s="266"/>
      <c r="J141" s="266"/>
      <c r="K141" s="266"/>
      <c r="L141" s="267"/>
      <c r="M141" s="240"/>
      <c r="N141" s="280"/>
      <c r="O141" s="346"/>
      <c r="P141" s="346"/>
      <c r="Q141" s="346"/>
      <c r="R141" s="347"/>
    </row>
    <row r="142" spans="1:44" ht="9.6" customHeight="1" thickBot="1">
      <c r="B142" s="21"/>
      <c r="C142" s="21"/>
      <c r="D142" s="21"/>
      <c r="E142" s="21"/>
      <c r="F142" s="21"/>
      <c r="G142" s="21"/>
      <c r="H142" s="21"/>
      <c r="I142" s="21"/>
      <c r="J142" s="21"/>
      <c r="K142" s="21"/>
      <c r="L142" s="21"/>
      <c r="M142" s="21"/>
      <c r="N142" s="21"/>
      <c r="O142" s="21"/>
      <c r="P142" s="21"/>
      <c r="Q142" s="21"/>
      <c r="R142" s="21"/>
    </row>
    <row r="143" spans="1:44" ht="22.2" customHeight="1">
      <c r="B143" s="240" t="s">
        <v>7</v>
      </c>
      <c r="C143" s="262" t="s">
        <v>6</v>
      </c>
      <c r="D143" s="262"/>
      <c r="E143" s="289" t="s">
        <v>5</v>
      </c>
      <c r="F143" s="262" t="s">
        <v>4</v>
      </c>
      <c r="G143" s="291"/>
      <c r="H143" s="268" t="s">
        <v>3</v>
      </c>
      <c r="I143" s="270">
        <f>G143*140</f>
        <v>0</v>
      </c>
      <c r="J143" s="270"/>
      <c r="K143" s="240" t="s">
        <v>2</v>
      </c>
      <c r="L143" s="7"/>
      <c r="M143" s="272" t="s">
        <v>1</v>
      </c>
      <c r="N143" s="273"/>
      <c r="O143" s="403">
        <f>C140+I140+O140+I143</f>
        <v>42900</v>
      </c>
      <c r="P143" s="403"/>
      <c r="Q143" s="403"/>
      <c r="R143" s="403"/>
      <c r="S143" s="404"/>
      <c r="T143" s="13"/>
    </row>
    <row r="144" spans="1:44" ht="22.2" customHeight="1" thickBot="1">
      <c r="B144" s="240"/>
      <c r="C144" s="288"/>
      <c r="D144" s="288"/>
      <c r="E144" s="290"/>
      <c r="F144" s="288"/>
      <c r="G144" s="292"/>
      <c r="H144" s="269"/>
      <c r="I144" s="271"/>
      <c r="J144" s="271"/>
      <c r="K144" s="240"/>
      <c r="L144" s="13"/>
      <c r="M144" s="274"/>
      <c r="N144" s="275"/>
      <c r="O144" s="405"/>
      <c r="P144" s="405"/>
      <c r="Q144" s="405"/>
      <c r="R144" s="405"/>
      <c r="S144" s="406"/>
      <c r="T144" s="12"/>
    </row>
    <row r="145" spans="1:20" ht="8.4" customHeight="1">
      <c r="B145" s="3"/>
      <c r="C145" s="3"/>
      <c r="D145" s="3"/>
      <c r="E145" s="12"/>
      <c r="F145" s="12"/>
      <c r="G145" s="12"/>
      <c r="H145" s="12"/>
      <c r="I145" s="12"/>
      <c r="J145" s="12"/>
      <c r="K145" s="12"/>
      <c r="L145" s="12"/>
      <c r="M145" s="12"/>
      <c r="N145" s="12"/>
      <c r="O145" s="12"/>
      <c r="Q145" s="12"/>
      <c r="R145" s="12"/>
      <c r="S145" s="12"/>
      <c r="T145" s="4"/>
    </row>
    <row r="146" spans="1:20" ht="21" customHeight="1">
      <c r="B146" s="16" t="s">
        <v>0</v>
      </c>
      <c r="C146" s="16"/>
      <c r="D146" s="16"/>
      <c r="E146" s="16"/>
      <c r="F146" s="16"/>
      <c r="G146" s="16"/>
      <c r="H146" s="16"/>
      <c r="I146" s="16"/>
      <c r="J146" s="16"/>
      <c r="K146" s="16"/>
      <c r="L146" s="16"/>
      <c r="M146" s="2"/>
      <c r="N146" s="2"/>
      <c r="P146" s="4"/>
      <c r="Q146" s="4"/>
      <c r="R146" s="4"/>
      <c r="S146" s="4"/>
      <c r="T146" s="4"/>
    </row>
    <row r="147" spans="1:20" ht="10.199999999999999" customHeight="1">
      <c r="B147" s="18"/>
      <c r="C147" s="18"/>
      <c r="D147" s="18"/>
      <c r="E147" s="18"/>
      <c r="F147" s="18"/>
      <c r="G147" s="18"/>
      <c r="H147" s="18"/>
      <c r="I147" s="20"/>
      <c r="J147" s="20"/>
      <c r="K147" s="20"/>
      <c r="L147" s="20"/>
      <c r="M147" s="2"/>
      <c r="N147" s="2"/>
      <c r="P147" s="4"/>
      <c r="Q147" s="4"/>
      <c r="R147" s="4"/>
      <c r="S147" s="4"/>
      <c r="T147" s="4"/>
    </row>
    <row r="148" spans="1:20" ht="33" customHeight="1">
      <c r="A148" s="19"/>
      <c r="B148" s="18"/>
      <c r="C148" s="18"/>
      <c r="D148" s="18"/>
      <c r="E148" s="18"/>
      <c r="G148" s="18"/>
      <c r="H148" s="18"/>
      <c r="I148" s="17"/>
      <c r="J148" s="17"/>
      <c r="K148" s="17"/>
      <c r="L148" s="17"/>
      <c r="M148" s="2"/>
      <c r="N148" s="2"/>
      <c r="P148" s="4"/>
      <c r="Q148" s="4"/>
      <c r="R148" s="4"/>
      <c r="S148" s="4"/>
    </row>
    <row r="149" spans="1:20" ht="10.5" customHeight="1">
      <c r="A149" s="19"/>
      <c r="B149" s="18"/>
      <c r="C149" s="18"/>
      <c r="D149" s="18"/>
      <c r="E149" s="18"/>
      <c r="F149" s="18"/>
      <c r="G149" s="18"/>
      <c r="H149" s="18"/>
      <c r="I149" s="17"/>
      <c r="J149" s="17"/>
      <c r="K149" s="17"/>
      <c r="L149" s="17"/>
      <c r="M149" s="2"/>
      <c r="N149" s="2"/>
      <c r="P149" s="4"/>
      <c r="Q149" s="4"/>
      <c r="R149" s="4"/>
      <c r="S149" s="4"/>
    </row>
    <row r="150" spans="1:20" ht="24.75" customHeight="1">
      <c r="A150" s="16"/>
      <c r="B150" s="16"/>
      <c r="C150" s="16"/>
      <c r="D150" s="16"/>
      <c r="E150" s="9"/>
    </row>
    <row r="151" spans="1:20" ht="26.1" customHeight="1"/>
    <row r="152" spans="1:20" ht="26.1" customHeight="1">
      <c r="B152" s="10"/>
      <c r="C152" s="10"/>
      <c r="D152" s="10"/>
      <c r="E152" s="15"/>
      <c r="F152" s="10"/>
      <c r="G152" s="10"/>
      <c r="H152" s="10"/>
      <c r="I152" s="10"/>
      <c r="K152" s="9"/>
      <c r="L152" s="9"/>
      <c r="M152" s="9"/>
      <c r="N152" s="14"/>
      <c r="O152" s="10"/>
      <c r="P152" s="10"/>
      <c r="Q152" s="10"/>
      <c r="R152" s="10"/>
      <c r="S152" s="12"/>
    </row>
    <row r="153" spans="1:20" ht="26.1" customHeight="1">
      <c r="B153" s="10"/>
      <c r="C153" s="10"/>
      <c r="D153" s="10"/>
      <c r="E153" s="10"/>
      <c r="F153" s="11"/>
      <c r="G153" s="11"/>
      <c r="H153" s="10"/>
      <c r="I153" s="10"/>
      <c r="K153" s="9"/>
      <c r="L153" s="9"/>
      <c r="M153" s="9"/>
      <c r="N153" s="9"/>
      <c r="O153" s="11"/>
      <c r="P153" s="11"/>
      <c r="Q153" s="10"/>
      <c r="R153" s="10"/>
      <c r="S153" s="12"/>
    </row>
    <row r="154" spans="1:20" ht="26.1" customHeight="1">
      <c r="B154" s="10"/>
      <c r="C154" s="10"/>
      <c r="D154" s="10"/>
      <c r="E154" s="10"/>
      <c r="F154" s="11"/>
      <c r="G154" s="11"/>
      <c r="H154" s="10"/>
      <c r="I154" s="10"/>
      <c r="K154" s="10"/>
      <c r="L154" s="10"/>
      <c r="M154" s="10"/>
      <c r="N154" s="9"/>
      <c r="O154" s="11"/>
      <c r="P154" s="11"/>
      <c r="Q154" s="10"/>
      <c r="R154" s="10"/>
      <c r="S154" s="12"/>
    </row>
    <row r="155" spans="1:20" ht="26.1" customHeight="1">
      <c r="B155" s="10"/>
      <c r="C155" s="10"/>
      <c r="D155" s="10"/>
      <c r="E155" s="10"/>
      <c r="F155" s="11"/>
      <c r="G155" s="11"/>
      <c r="H155" s="10"/>
      <c r="I155" s="10"/>
      <c r="K155" s="10"/>
      <c r="L155" s="10"/>
      <c r="M155" s="10"/>
      <c r="N155" s="9"/>
      <c r="O155" s="11"/>
      <c r="P155" s="11"/>
      <c r="Q155" s="10"/>
      <c r="R155" s="10"/>
      <c r="S155" s="12"/>
    </row>
    <row r="156" spans="1:20" ht="26.1" customHeight="1">
      <c r="B156" s="10"/>
      <c r="C156" s="10"/>
      <c r="D156" s="10"/>
      <c r="E156" s="10"/>
      <c r="F156" s="11"/>
      <c r="G156" s="11"/>
      <c r="H156" s="10"/>
      <c r="I156" s="10"/>
      <c r="K156" s="10"/>
      <c r="L156" s="10"/>
      <c r="M156" s="10"/>
      <c r="N156" s="9"/>
      <c r="O156" s="11"/>
      <c r="P156" s="11"/>
      <c r="Q156" s="10"/>
      <c r="R156" s="10"/>
      <c r="S156" s="12"/>
    </row>
    <row r="157" spans="1:20" ht="26.1" customHeight="1">
      <c r="B157" s="10"/>
      <c r="C157" s="10"/>
      <c r="D157" s="10"/>
      <c r="E157" s="10"/>
      <c r="F157" s="11"/>
      <c r="G157" s="11"/>
      <c r="H157" s="10"/>
      <c r="I157" s="10"/>
      <c r="K157" s="10"/>
      <c r="L157" s="10"/>
      <c r="M157" s="10"/>
      <c r="N157" s="9"/>
      <c r="O157" s="11"/>
      <c r="P157" s="11"/>
      <c r="Q157" s="10"/>
      <c r="R157" s="10"/>
      <c r="S157" s="12"/>
    </row>
    <row r="158" spans="1:20" ht="26.1" customHeight="1">
      <c r="B158" s="10"/>
      <c r="C158" s="10"/>
      <c r="D158" s="10"/>
      <c r="E158" s="10"/>
      <c r="F158" s="11"/>
      <c r="G158" s="11"/>
      <c r="H158" s="10"/>
      <c r="I158" s="10"/>
      <c r="K158" s="10"/>
      <c r="L158" s="10"/>
      <c r="M158" s="10"/>
      <c r="N158" s="9"/>
      <c r="O158" s="11"/>
      <c r="P158" s="11"/>
      <c r="Q158" s="10"/>
      <c r="R158" s="10"/>
      <c r="S158" s="12"/>
    </row>
    <row r="159" spans="1:20" ht="26.1" customHeight="1">
      <c r="B159" s="10"/>
      <c r="C159" s="10"/>
      <c r="D159" s="10"/>
      <c r="E159" s="10"/>
      <c r="F159" s="11"/>
      <c r="G159" s="11"/>
      <c r="H159" s="10"/>
      <c r="I159" s="10"/>
      <c r="K159" s="10"/>
      <c r="L159" s="10"/>
      <c r="M159" s="10"/>
      <c r="N159" s="9"/>
      <c r="O159" s="11"/>
      <c r="P159" s="11"/>
      <c r="Q159" s="10"/>
      <c r="R159" s="10"/>
      <c r="S159" s="12"/>
    </row>
    <row r="160" spans="1:20" ht="26.1" customHeight="1">
      <c r="B160" s="10"/>
      <c r="C160" s="10"/>
      <c r="D160" s="10"/>
      <c r="E160" s="10"/>
      <c r="F160" s="11"/>
      <c r="G160" s="11"/>
      <c r="H160" s="10"/>
      <c r="I160" s="10"/>
      <c r="K160" s="9"/>
      <c r="L160" s="9"/>
      <c r="M160" s="9"/>
      <c r="N160" s="9"/>
      <c r="O160" s="11"/>
      <c r="P160" s="11"/>
      <c r="Q160" s="10"/>
      <c r="R160" s="10"/>
      <c r="S160" s="13"/>
    </row>
    <row r="161" spans="2:19" ht="26.1" customHeight="1">
      <c r="B161" s="10"/>
      <c r="C161" s="10"/>
      <c r="D161" s="10"/>
      <c r="E161" s="10"/>
      <c r="F161" s="11"/>
      <c r="G161" s="11"/>
      <c r="H161" s="10"/>
      <c r="I161" s="10"/>
      <c r="K161" s="9"/>
      <c r="L161" s="9"/>
      <c r="M161" s="9"/>
      <c r="N161" s="9"/>
      <c r="O161" s="11"/>
      <c r="P161" s="11"/>
      <c r="Q161" s="10"/>
      <c r="R161" s="10"/>
      <c r="S161" s="13"/>
    </row>
    <row r="162" spans="2:19" ht="24.75" customHeight="1">
      <c r="B162" s="10"/>
      <c r="C162" s="10"/>
      <c r="D162" s="10"/>
      <c r="E162" s="10"/>
      <c r="F162" s="11"/>
      <c r="G162" s="11"/>
      <c r="H162" s="10"/>
      <c r="I162" s="10"/>
      <c r="K162" s="9"/>
      <c r="L162" s="9"/>
      <c r="M162" s="9"/>
      <c r="N162" s="9"/>
      <c r="O162" s="11"/>
      <c r="P162" s="11"/>
      <c r="Q162" s="10"/>
      <c r="R162" s="10"/>
      <c r="S162" s="12"/>
    </row>
    <row r="163" spans="2:19" ht="10.5" customHeight="1">
      <c r="B163" s="10"/>
      <c r="C163" s="10"/>
      <c r="D163" s="10"/>
      <c r="E163" s="10"/>
      <c r="F163" s="11"/>
      <c r="G163" s="11"/>
      <c r="H163" s="10"/>
      <c r="I163" s="10"/>
      <c r="K163" s="10"/>
      <c r="L163" s="10"/>
      <c r="M163" s="10"/>
      <c r="N163" s="9"/>
      <c r="O163" s="4"/>
      <c r="P163" s="4"/>
      <c r="Q163" s="4"/>
      <c r="R163" s="4"/>
      <c r="S163" s="4"/>
    </row>
    <row r="164" spans="2:19" ht="24.75" customHeight="1">
      <c r="B164" s="8"/>
      <c r="C164" s="8"/>
      <c r="D164" s="8"/>
      <c r="E164" s="8"/>
      <c r="F164" s="8"/>
      <c r="G164" s="7"/>
      <c r="H164" s="5"/>
      <c r="I164" s="6"/>
      <c r="J164" s="6"/>
      <c r="K164" s="5"/>
      <c r="L164" s="5"/>
      <c r="O164" s="4"/>
      <c r="P164" s="4"/>
      <c r="Q164" s="4"/>
      <c r="R164" s="4"/>
      <c r="S164" s="4"/>
    </row>
    <row r="165" spans="2:19" ht="24.75" customHeight="1">
      <c r="B165" s="3"/>
      <c r="C165" s="3"/>
      <c r="F165" s="2"/>
      <c r="G165" s="2"/>
      <c r="H165" s="2"/>
      <c r="I165" s="2"/>
      <c r="J165" s="2"/>
      <c r="K165" s="2"/>
      <c r="L165" s="2"/>
      <c r="M165" s="2"/>
    </row>
    <row r="166" spans="2:19" ht="24.75" customHeight="1">
      <c r="B166" s="3"/>
      <c r="C166" s="3"/>
      <c r="F166" s="2"/>
      <c r="G166" s="2"/>
      <c r="H166" s="2"/>
      <c r="I166" s="2"/>
      <c r="J166" s="2"/>
      <c r="K166" s="2"/>
      <c r="L166" s="2"/>
      <c r="M166" s="2"/>
      <c r="N166" s="2"/>
    </row>
  </sheetData>
  <mergeCells count="446">
    <mergeCell ref="AM131:AQ132"/>
    <mergeCell ref="G134:O136"/>
    <mergeCell ref="AA134:AA135"/>
    <mergeCell ref="AB134:AI135"/>
    <mergeCell ref="AJ134:AJ135"/>
    <mergeCell ref="AK134:AK135"/>
    <mergeCell ref="AL134:AR135"/>
    <mergeCell ref="I143:J144"/>
    <mergeCell ref="R130:R133"/>
    <mergeCell ref="S130:T133"/>
    <mergeCell ref="AA131:AE132"/>
    <mergeCell ref="AF131:AF132"/>
    <mergeCell ref="AG131:AK132"/>
    <mergeCell ref="AL131:AL132"/>
    <mergeCell ref="B140:B141"/>
    <mergeCell ref="C140:F141"/>
    <mergeCell ref="G140:G141"/>
    <mergeCell ref="H140:H141"/>
    <mergeCell ref="M143:N144"/>
    <mergeCell ref="O143:S144"/>
    <mergeCell ref="M140:M141"/>
    <mergeCell ref="N140:N141"/>
    <mergeCell ref="O140:R141"/>
    <mergeCell ref="I140:L141"/>
    <mergeCell ref="B143:B144"/>
    <mergeCell ref="C143:D144"/>
    <mergeCell ref="E143:E144"/>
    <mergeCell ref="F143:F144"/>
    <mergeCell ref="G143:G144"/>
    <mergeCell ref="H143:H144"/>
    <mergeCell ref="K143:K144"/>
    <mergeCell ref="P130:P133"/>
    <mergeCell ref="Q130:Q133"/>
    <mergeCell ref="E132:L133"/>
    <mergeCell ref="B130:D133"/>
    <mergeCell ref="E130:F131"/>
    <mergeCell ref="G130:G131"/>
    <mergeCell ref="H130:H131"/>
    <mergeCell ref="I130:I131"/>
    <mergeCell ref="J130:J131"/>
    <mergeCell ref="K130:L131"/>
    <mergeCell ref="M130:N133"/>
    <mergeCell ref="O130:O133"/>
    <mergeCell ref="B135:D136"/>
    <mergeCell ref="E135:E136"/>
    <mergeCell ref="P135:P136"/>
    <mergeCell ref="Q135:T136"/>
    <mergeCell ref="B138:C138"/>
    <mergeCell ref="P126:P127"/>
    <mergeCell ref="Q126:Q127"/>
    <mergeCell ref="R126:R127"/>
    <mergeCell ref="S126:T127"/>
    <mergeCell ref="E128:F129"/>
    <mergeCell ref="G128:G129"/>
    <mergeCell ref="H128:H129"/>
    <mergeCell ref="I128:I129"/>
    <mergeCell ref="J128:J129"/>
    <mergeCell ref="K128:L129"/>
    <mergeCell ref="M128:N129"/>
    <mergeCell ref="O128:O129"/>
    <mergeCell ref="P128:P129"/>
    <mergeCell ref="Q128:Q129"/>
    <mergeCell ref="R128:R129"/>
    <mergeCell ref="S128:T129"/>
    <mergeCell ref="B126:D129"/>
    <mergeCell ref="E126:F127"/>
    <mergeCell ref="G126:G127"/>
    <mergeCell ref="H126:H127"/>
    <mergeCell ref="I126:I127"/>
    <mergeCell ref="J126:J127"/>
    <mergeCell ref="K126:L127"/>
    <mergeCell ref="M126:N127"/>
    <mergeCell ref="O126:O127"/>
    <mergeCell ref="O122:O125"/>
    <mergeCell ref="P122:P125"/>
    <mergeCell ref="Q122:Q125"/>
    <mergeCell ref="R122:R125"/>
    <mergeCell ref="S122:T125"/>
    <mergeCell ref="G124:G125"/>
    <mergeCell ref="H124:H125"/>
    <mergeCell ref="I124:I125"/>
    <mergeCell ref="J124:J125"/>
    <mergeCell ref="K124:L125"/>
    <mergeCell ref="B122:D125"/>
    <mergeCell ref="E122:F123"/>
    <mergeCell ref="G122:G123"/>
    <mergeCell ref="H122:H123"/>
    <mergeCell ref="I122:I123"/>
    <mergeCell ref="J122:J123"/>
    <mergeCell ref="K122:L123"/>
    <mergeCell ref="E124:F125"/>
    <mergeCell ref="M122:N125"/>
    <mergeCell ref="P110:P121"/>
    <mergeCell ref="Q110:Q121"/>
    <mergeCell ref="R110:R121"/>
    <mergeCell ref="K118:L119"/>
    <mergeCell ref="S110:T121"/>
    <mergeCell ref="E112:F113"/>
    <mergeCell ref="G112:G113"/>
    <mergeCell ref="H112:H113"/>
    <mergeCell ref="I112:I113"/>
    <mergeCell ref="J112:J113"/>
    <mergeCell ref="K112:L113"/>
    <mergeCell ref="K114:L115"/>
    <mergeCell ref="J116:J117"/>
    <mergeCell ref="K116:L117"/>
    <mergeCell ref="E114:F115"/>
    <mergeCell ref="G114:G115"/>
    <mergeCell ref="H114:H115"/>
    <mergeCell ref="I114:I115"/>
    <mergeCell ref="J114:J115"/>
    <mergeCell ref="E116:F117"/>
    <mergeCell ref="G116:G117"/>
    <mergeCell ref="H116:H117"/>
    <mergeCell ref="I116:I117"/>
    <mergeCell ref="E118:F119"/>
    <mergeCell ref="B110:D113"/>
    <mergeCell ref="E110:F111"/>
    <mergeCell ref="G110:G111"/>
    <mergeCell ref="H110:H111"/>
    <mergeCell ref="I110:I111"/>
    <mergeCell ref="J110:J111"/>
    <mergeCell ref="K110:L111"/>
    <mergeCell ref="M110:N121"/>
    <mergeCell ref="O110:O121"/>
    <mergeCell ref="B114:D117"/>
    <mergeCell ref="B118:D121"/>
    <mergeCell ref="G118:G119"/>
    <mergeCell ref="H118:H119"/>
    <mergeCell ref="I118:I119"/>
    <mergeCell ref="J118:J119"/>
    <mergeCell ref="E120:F121"/>
    <mergeCell ref="G120:G121"/>
    <mergeCell ref="H120:H121"/>
    <mergeCell ref="I120:I121"/>
    <mergeCell ref="J120:J121"/>
    <mergeCell ref="K120:L121"/>
    <mergeCell ref="A106:D106"/>
    <mergeCell ref="B108:D109"/>
    <mergeCell ref="E108:L108"/>
    <mergeCell ref="M108:T108"/>
    <mergeCell ref="E109:F109"/>
    <mergeCell ref="H109:I109"/>
    <mergeCell ref="K109:L109"/>
    <mergeCell ref="M109:N109"/>
    <mergeCell ref="P109:Q109"/>
    <mergeCell ref="S109:T109"/>
    <mergeCell ref="B101:D101"/>
    <mergeCell ref="E101:F101"/>
    <mergeCell ref="J101:K101"/>
    <mergeCell ref="R101:S101"/>
    <mergeCell ref="B102:D102"/>
    <mergeCell ref="E102:F102"/>
    <mergeCell ref="B103:D103"/>
    <mergeCell ref="E103:F103"/>
    <mergeCell ref="P103:P104"/>
    <mergeCell ref="Q103:T104"/>
    <mergeCell ref="L91:N91"/>
    <mergeCell ref="O91:Q91"/>
    <mergeCell ref="S91:T91"/>
    <mergeCell ref="P93:P94"/>
    <mergeCell ref="Q93:T94"/>
    <mergeCell ref="A97:C97"/>
    <mergeCell ref="B99:D100"/>
    <mergeCell ref="E99:F100"/>
    <mergeCell ref="G99:H100"/>
    <mergeCell ref="J99:K99"/>
    <mergeCell ref="R99:S99"/>
    <mergeCell ref="J100:K100"/>
    <mergeCell ref="R100:S100"/>
    <mergeCell ref="B89:D90"/>
    <mergeCell ref="E89:G89"/>
    <mergeCell ref="I89:J89"/>
    <mergeCell ref="L89:N89"/>
    <mergeCell ref="O89:Q89"/>
    <mergeCell ref="S89:T89"/>
    <mergeCell ref="E90:G90"/>
    <mergeCell ref="I90:J90"/>
    <mergeCell ref="L90:N90"/>
    <mergeCell ref="O90:Q90"/>
    <mergeCell ref="S90:T90"/>
    <mergeCell ref="B87:D87"/>
    <mergeCell ref="E87:G87"/>
    <mergeCell ref="I87:J87"/>
    <mergeCell ref="L87:N87"/>
    <mergeCell ref="O87:Q87"/>
    <mergeCell ref="S87:T87"/>
    <mergeCell ref="B88:D88"/>
    <mergeCell ref="E88:G88"/>
    <mergeCell ref="I88:J88"/>
    <mergeCell ref="L88:N88"/>
    <mergeCell ref="O88:Q88"/>
    <mergeCell ref="S88:T88"/>
    <mergeCell ref="B85:D85"/>
    <mergeCell ref="E85:G85"/>
    <mergeCell ref="I85:J85"/>
    <mergeCell ref="L85:N85"/>
    <mergeCell ref="O85:Q85"/>
    <mergeCell ref="S85:T85"/>
    <mergeCell ref="B83:D84"/>
    <mergeCell ref="E83:G84"/>
    <mergeCell ref="B86:D86"/>
    <mergeCell ref="E86:G86"/>
    <mergeCell ref="I86:J86"/>
    <mergeCell ref="L86:N86"/>
    <mergeCell ref="O86:Q86"/>
    <mergeCell ref="S86:T86"/>
    <mergeCell ref="O70:S71"/>
    <mergeCell ref="O74:T75"/>
    <mergeCell ref="G75:N75"/>
    <mergeCell ref="A76:T76"/>
    <mergeCell ref="H83:H84"/>
    <mergeCell ref="I83:J84"/>
    <mergeCell ref="L83:N84"/>
    <mergeCell ref="O83:Q84"/>
    <mergeCell ref="A77:E77"/>
    <mergeCell ref="N77:T77"/>
    <mergeCell ref="K78:L78"/>
    <mergeCell ref="A79:C79"/>
    <mergeCell ref="D79:T79"/>
    <mergeCell ref="A81:D81"/>
    <mergeCell ref="R83:R84"/>
    <mergeCell ref="S83:T84"/>
    <mergeCell ref="B70:B71"/>
    <mergeCell ref="C70:D71"/>
    <mergeCell ref="E70:E71"/>
    <mergeCell ref="F70:F71"/>
    <mergeCell ref="G70:G71"/>
    <mergeCell ref="H70:H71"/>
    <mergeCell ref="I70:J71"/>
    <mergeCell ref="L81:N81"/>
    <mergeCell ref="K70:K71"/>
    <mergeCell ref="M70:N71"/>
    <mergeCell ref="B65:C65"/>
    <mergeCell ref="B67:B68"/>
    <mergeCell ref="C67:F68"/>
    <mergeCell ref="G67:G68"/>
    <mergeCell ref="H67:H68"/>
    <mergeCell ref="I67:L68"/>
    <mergeCell ref="M67:M68"/>
    <mergeCell ref="N67:N68"/>
    <mergeCell ref="O67:R68"/>
    <mergeCell ref="AM58:AQ59"/>
    <mergeCell ref="G61:O63"/>
    <mergeCell ref="AA61:AA62"/>
    <mergeCell ref="AB61:AI62"/>
    <mergeCell ref="AJ61:AJ62"/>
    <mergeCell ref="AK61:AK62"/>
    <mergeCell ref="AL61:AR62"/>
    <mergeCell ref="B62:D63"/>
    <mergeCell ref="E62:E63"/>
    <mergeCell ref="P62:P63"/>
    <mergeCell ref="Q62:T63"/>
    <mergeCell ref="P57:P60"/>
    <mergeCell ref="Q57:Q60"/>
    <mergeCell ref="R57:R60"/>
    <mergeCell ref="E59:L60"/>
    <mergeCell ref="S57:T60"/>
    <mergeCell ref="AA58:AE59"/>
    <mergeCell ref="AF58:AF59"/>
    <mergeCell ref="AG58:AK59"/>
    <mergeCell ref="AL58:AL59"/>
    <mergeCell ref="B57:D60"/>
    <mergeCell ref="E57:F58"/>
    <mergeCell ref="G57:G58"/>
    <mergeCell ref="H57:H58"/>
    <mergeCell ref="I57:I58"/>
    <mergeCell ref="J57:J58"/>
    <mergeCell ref="K57:L58"/>
    <mergeCell ref="M57:N60"/>
    <mergeCell ref="O57:O60"/>
    <mergeCell ref="P53:P54"/>
    <mergeCell ref="Q53:Q54"/>
    <mergeCell ref="R53:R54"/>
    <mergeCell ref="S53:T54"/>
    <mergeCell ref="E55:F56"/>
    <mergeCell ref="G55:G56"/>
    <mergeCell ref="H55:H56"/>
    <mergeCell ref="I55:I56"/>
    <mergeCell ref="J55:J56"/>
    <mergeCell ref="K55:L56"/>
    <mergeCell ref="M55:N56"/>
    <mergeCell ref="O55:O56"/>
    <mergeCell ref="P55:P56"/>
    <mergeCell ref="Q55:Q56"/>
    <mergeCell ref="R55:R56"/>
    <mergeCell ref="S55:T56"/>
    <mergeCell ref="B53:D56"/>
    <mergeCell ref="E53:F54"/>
    <mergeCell ref="G53:G54"/>
    <mergeCell ref="H53:H54"/>
    <mergeCell ref="I53:I54"/>
    <mergeCell ref="J53:J54"/>
    <mergeCell ref="K53:L54"/>
    <mergeCell ref="M53:N54"/>
    <mergeCell ref="O53:O54"/>
    <mergeCell ref="O49:O52"/>
    <mergeCell ref="P49:P52"/>
    <mergeCell ref="Q49:Q52"/>
    <mergeCell ref="R49:R52"/>
    <mergeCell ref="S49:T52"/>
    <mergeCell ref="G51:G52"/>
    <mergeCell ref="H51:H52"/>
    <mergeCell ref="I51:I52"/>
    <mergeCell ref="J51:J52"/>
    <mergeCell ref="K51:L52"/>
    <mergeCell ref="B49:D52"/>
    <mergeCell ref="E49:F50"/>
    <mergeCell ref="G49:G50"/>
    <mergeCell ref="H49:H50"/>
    <mergeCell ref="I49:I50"/>
    <mergeCell ref="J49:J50"/>
    <mergeCell ref="K49:L50"/>
    <mergeCell ref="E51:F52"/>
    <mergeCell ref="M49:N52"/>
    <mergeCell ref="P37:P48"/>
    <mergeCell ref="Q37:Q48"/>
    <mergeCell ref="R37:R48"/>
    <mergeCell ref="K45:L46"/>
    <mergeCell ref="S37:T48"/>
    <mergeCell ref="E39:F40"/>
    <mergeCell ref="G39:G40"/>
    <mergeCell ref="H39:H40"/>
    <mergeCell ref="I39:I40"/>
    <mergeCell ref="J39:J40"/>
    <mergeCell ref="K39:L40"/>
    <mergeCell ref="K41:L42"/>
    <mergeCell ref="J43:J44"/>
    <mergeCell ref="K43:L44"/>
    <mergeCell ref="E41:F42"/>
    <mergeCell ref="G41:G42"/>
    <mergeCell ref="H41:H42"/>
    <mergeCell ref="I41:I42"/>
    <mergeCell ref="J41:J42"/>
    <mergeCell ref="E43:F44"/>
    <mergeCell ref="G43:G44"/>
    <mergeCell ref="H43:H44"/>
    <mergeCell ref="I43:I44"/>
    <mergeCell ref="E45:F46"/>
    <mergeCell ref="B37:D40"/>
    <mergeCell ref="E37:F38"/>
    <mergeCell ref="G37:G38"/>
    <mergeCell ref="H37:H38"/>
    <mergeCell ref="I37:I38"/>
    <mergeCell ref="J37:J38"/>
    <mergeCell ref="K37:L38"/>
    <mergeCell ref="M37:N48"/>
    <mergeCell ref="O37:O48"/>
    <mergeCell ref="B41:D44"/>
    <mergeCell ref="B45:D48"/>
    <mergeCell ref="G45:G46"/>
    <mergeCell ref="H45:H46"/>
    <mergeCell ref="I45:I46"/>
    <mergeCell ref="J45:J46"/>
    <mergeCell ref="E47:F48"/>
    <mergeCell ref="G47:G48"/>
    <mergeCell ref="H47:H48"/>
    <mergeCell ref="I47:I48"/>
    <mergeCell ref="J47:J48"/>
    <mergeCell ref="K47:L48"/>
    <mergeCell ref="A33:D33"/>
    <mergeCell ref="B35:D36"/>
    <mergeCell ref="E35:L35"/>
    <mergeCell ref="M35:T35"/>
    <mergeCell ref="E36:F36"/>
    <mergeCell ref="H36:I36"/>
    <mergeCell ref="K36:L36"/>
    <mergeCell ref="M36:N36"/>
    <mergeCell ref="P36:Q36"/>
    <mergeCell ref="S36:T36"/>
    <mergeCell ref="B28:D28"/>
    <mergeCell ref="E28:F28"/>
    <mergeCell ref="J28:K28"/>
    <mergeCell ref="R28:S28"/>
    <mergeCell ref="B29:D29"/>
    <mergeCell ref="E29:F29"/>
    <mergeCell ref="B30:D30"/>
    <mergeCell ref="E30:F30"/>
    <mergeCell ref="P30:P31"/>
    <mergeCell ref="Q30:T31"/>
    <mergeCell ref="L18:N18"/>
    <mergeCell ref="O18:Q18"/>
    <mergeCell ref="S18:T18"/>
    <mergeCell ref="P20:P21"/>
    <mergeCell ref="Q20:T21"/>
    <mergeCell ref="A24:C24"/>
    <mergeCell ref="B26:D27"/>
    <mergeCell ref="E26:F27"/>
    <mergeCell ref="G26:H27"/>
    <mergeCell ref="J26:K26"/>
    <mergeCell ref="R26:S26"/>
    <mergeCell ref="J27:K27"/>
    <mergeCell ref="R27:S27"/>
    <mergeCell ref="B15:D15"/>
    <mergeCell ref="E15:G15"/>
    <mergeCell ref="I15:J15"/>
    <mergeCell ref="L15:N15"/>
    <mergeCell ref="O15:Q15"/>
    <mergeCell ref="S15:T15"/>
    <mergeCell ref="B16:D17"/>
    <mergeCell ref="E16:G16"/>
    <mergeCell ref="I16:J16"/>
    <mergeCell ref="L16:N16"/>
    <mergeCell ref="O16:Q16"/>
    <mergeCell ref="S16:T16"/>
    <mergeCell ref="E17:G17"/>
    <mergeCell ref="I17:J17"/>
    <mergeCell ref="L17:N17"/>
    <mergeCell ref="O17:Q17"/>
    <mergeCell ref="S17:T17"/>
    <mergeCell ref="B13:D13"/>
    <mergeCell ref="E13:G13"/>
    <mergeCell ref="I13:J13"/>
    <mergeCell ref="L13:N13"/>
    <mergeCell ref="O13:Q13"/>
    <mergeCell ref="S13:T13"/>
    <mergeCell ref="B14:D14"/>
    <mergeCell ref="E14:G14"/>
    <mergeCell ref="I14:J14"/>
    <mergeCell ref="L14:N14"/>
    <mergeCell ref="O14:Q14"/>
    <mergeCell ref="S14:T14"/>
    <mergeCell ref="B10:D11"/>
    <mergeCell ref="E10:G11"/>
    <mergeCell ref="H10:H11"/>
    <mergeCell ref="I10:J11"/>
    <mergeCell ref="L10:N11"/>
    <mergeCell ref="O10:Q11"/>
    <mergeCell ref="R10:R11"/>
    <mergeCell ref="S10:T11"/>
    <mergeCell ref="B12:D12"/>
    <mergeCell ref="E12:G12"/>
    <mergeCell ref="I12:J12"/>
    <mergeCell ref="L12:N12"/>
    <mergeCell ref="O12:Q12"/>
    <mergeCell ref="S12:T12"/>
    <mergeCell ref="O1:T2"/>
    <mergeCell ref="G2:N2"/>
    <mergeCell ref="A3:T3"/>
    <mergeCell ref="A4:E4"/>
    <mergeCell ref="N4:T4"/>
    <mergeCell ref="K5:L5"/>
    <mergeCell ref="A6:C6"/>
    <mergeCell ref="D6:T6"/>
    <mergeCell ref="A8:D8"/>
    <mergeCell ref="L8:N8"/>
  </mergeCells>
  <phoneticPr fontId="2"/>
  <printOptions horizontalCentered="1" verticalCentered="1"/>
  <pageMargins left="0.25" right="0.25" top="0.75" bottom="0.75" header="0.3" footer="0.3"/>
  <pageSetup paperSize="9" scale="52"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請求書分割用紙</vt:lpstr>
      <vt:lpstr>分割申請用紙記入例</vt:lpstr>
      <vt:lpstr>請求書分割用紙!Print_Area</vt:lpstr>
      <vt:lpstr>分割申請用紙記入例!Print_Area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na.gohara</dc:creator>
  <cp:lastModifiedBy>郷原　直也</cp:lastModifiedBy>
  <dcterms:created xsi:type="dcterms:W3CDTF">2025-05-31T07:58:16Z</dcterms:created>
  <dcterms:modified xsi:type="dcterms:W3CDTF">2025-09-19T06:10:29Z</dcterms:modified>
</cp:coreProperties>
</file>